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K38" i="24" l="1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37" i="24"/>
  <c r="D29" i="24" l="1"/>
  <c r="D28" i="24"/>
  <c r="C27" i="24"/>
  <c r="E26" i="24"/>
  <c r="E25" i="24"/>
  <c r="C24" i="24"/>
  <c r="C23" i="24"/>
  <c r="F22" i="24"/>
  <c r="G21" i="24"/>
  <c r="F20" i="24"/>
  <c r="D19" i="24"/>
  <c r="F18" i="24"/>
  <c r="E17" i="24"/>
  <c r="G16" i="24"/>
  <c r="C15" i="24"/>
  <c r="G14" i="24"/>
  <c r="F13" i="24"/>
  <c r="F12" i="24"/>
  <c r="F27" i="24"/>
  <c r="G13" i="24"/>
  <c r="G29" i="24"/>
  <c r="F29" i="24"/>
  <c r="E29" i="24"/>
  <c r="C29" i="24"/>
  <c r="G27" i="24"/>
  <c r="D27" i="24"/>
  <c r="G24" i="24"/>
  <c r="F24" i="24"/>
  <c r="E21" i="24"/>
  <c r="G20" i="24"/>
  <c r="C19" i="24"/>
  <c r="F16" i="24"/>
  <c r="C16" i="24"/>
  <c r="E13" i="24"/>
  <c r="C13" i="24"/>
  <c r="C12" i="21"/>
  <c r="D12" i="21"/>
  <c r="E12" i="21"/>
  <c r="F12" i="21"/>
  <c r="G12" i="21"/>
  <c r="H12" i="21"/>
  <c r="I12" i="21"/>
  <c r="C13" i="21"/>
  <c r="D13" i="21"/>
  <c r="E13" i="21"/>
  <c r="F13" i="21"/>
  <c r="G13" i="21"/>
  <c r="H13" i="21"/>
  <c r="I13" i="21"/>
  <c r="C14" i="21"/>
  <c r="D14" i="21"/>
  <c r="E14" i="21"/>
  <c r="F14" i="21"/>
  <c r="G14" i="21"/>
  <c r="H14" i="21"/>
  <c r="I14" i="21"/>
  <c r="C15" i="21"/>
  <c r="D15" i="21"/>
  <c r="E15" i="21"/>
  <c r="F15" i="21"/>
  <c r="G15" i="21"/>
  <c r="H15" i="21"/>
  <c r="I15" i="21"/>
  <c r="C16" i="21"/>
  <c r="D16" i="21"/>
  <c r="E16" i="21"/>
  <c r="F16" i="21"/>
  <c r="G16" i="21"/>
  <c r="H16" i="21"/>
  <c r="I16" i="21"/>
  <c r="C17" i="21"/>
  <c r="D17" i="21"/>
  <c r="E17" i="21"/>
  <c r="F17" i="21"/>
  <c r="G17" i="21"/>
  <c r="H17" i="21"/>
  <c r="I17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1" i="21"/>
  <c r="D21" i="21"/>
  <c r="E21" i="21"/>
  <c r="F21" i="21"/>
  <c r="G21" i="21"/>
  <c r="H21" i="21"/>
  <c r="I21" i="21"/>
  <c r="C22" i="21"/>
  <c r="D22" i="21"/>
  <c r="E22" i="21"/>
  <c r="F22" i="21"/>
  <c r="G22" i="21"/>
  <c r="H22" i="21"/>
  <c r="I22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  <c r="C27" i="21"/>
  <c r="D27" i="21"/>
  <c r="E27" i="21"/>
  <c r="F27" i="21"/>
  <c r="G27" i="21"/>
  <c r="H27" i="21"/>
  <c r="I27" i="21"/>
  <c r="C28" i="21"/>
  <c r="D28" i="21"/>
  <c r="E28" i="21"/>
  <c r="F28" i="21"/>
  <c r="G28" i="21"/>
  <c r="H28" i="21"/>
  <c r="I28" i="21"/>
  <c r="I11" i="21"/>
  <c r="H11" i="21"/>
  <c r="G11" i="21"/>
  <c r="F11" i="21"/>
  <c r="E11" i="21"/>
  <c r="D11" i="21"/>
  <c r="C11" i="21"/>
  <c r="S12" i="20"/>
  <c r="T12" i="20"/>
  <c r="U12" i="20"/>
  <c r="S13" i="20"/>
  <c r="T13" i="20"/>
  <c r="U13" i="20"/>
  <c r="S14" i="20"/>
  <c r="T14" i="20"/>
  <c r="U14" i="20"/>
  <c r="S15" i="20"/>
  <c r="T15" i="20"/>
  <c r="U15" i="20"/>
  <c r="S16" i="20"/>
  <c r="T16" i="20"/>
  <c r="U16" i="20"/>
  <c r="S17" i="20"/>
  <c r="T17" i="20"/>
  <c r="U17" i="20"/>
  <c r="S18" i="20"/>
  <c r="T18" i="20"/>
  <c r="U18" i="20"/>
  <c r="S19" i="20"/>
  <c r="T19" i="20"/>
  <c r="U19" i="20"/>
  <c r="S20" i="20"/>
  <c r="T20" i="20"/>
  <c r="U20" i="20"/>
  <c r="S21" i="20"/>
  <c r="T21" i="20"/>
  <c r="U21" i="20"/>
  <c r="S22" i="20"/>
  <c r="T22" i="20"/>
  <c r="U22" i="20"/>
  <c r="S23" i="20"/>
  <c r="T23" i="20"/>
  <c r="U23" i="20"/>
  <c r="S24" i="20"/>
  <c r="T24" i="20"/>
  <c r="U24" i="20"/>
  <c r="S25" i="20"/>
  <c r="T25" i="20"/>
  <c r="U25" i="20"/>
  <c r="S26" i="20"/>
  <c r="T26" i="20"/>
  <c r="U26" i="20"/>
  <c r="S27" i="20"/>
  <c r="T27" i="20"/>
  <c r="U27" i="20"/>
  <c r="U11" i="20"/>
  <c r="T11" i="20"/>
  <c r="S11" i="20"/>
  <c r="X12" i="20"/>
  <c r="Y12" i="20"/>
  <c r="X13" i="20"/>
  <c r="Y13" i="20"/>
  <c r="X14" i="20"/>
  <c r="Y14" i="20"/>
  <c r="X15" i="20"/>
  <c r="Y15" i="20"/>
  <c r="X16" i="20"/>
  <c r="Y16" i="20"/>
  <c r="X17" i="20"/>
  <c r="Y17" i="20"/>
  <c r="X18" i="20"/>
  <c r="Y18" i="20"/>
  <c r="X19" i="20"/>
  <c r="Y19" i="20"/>
  <c r="X20" i="20"/>
  <c r="Y20" i="20"/>
  <c r="X21" i="20"/>
  <c r="Y21" i="20"/>
  <c r="X22" i="20"/>
  <c r="Y22" i="20"/>
  <c r="X23" i="20"/>
  <c r="Y23" i="20"/>
  <c r="X24" i="20"/>
  <c r="Y24" i="20"/>
  <c r="X25" i="20"/>
  <c r="Y25" i="20"/>
  <c r="X26" i="20"/>
  <c r="Y26" i="20"/>
  <c r="X27" i="20"/>
  <c r="Y27" i="20"/>
  <c r="X28" i="20"/>
  <c r="Y28" i="20"/>
  <c r="Y11" i="20"/>
  <c r="X11" i="20"/>
  <c r="W28" i="20"/>
  <c r="V28" i="20"/>
  <c r="R28" i="20"/>
  <c r="T28" i="20" s="1"/>
  <c r="Q28" i="20"/>
  <c r="S28" i="20" s="1"/>
  <c r="W27" i="20"/>
  <c r="V27" i="20"/>
  <c r="W26" i="20"/>
  <c r="V26" i="20"/>
  <c r="W25" i="20"/>
  <c r="V25" i="20"/>
  <c r="W24" i="20"/>
  <c r="V24" i="20"/>
  <c r="W23" i="20"/>
  <c r="V23" i="20"/>
  <c r="W22" i="20"/>
  <c r="V22" i="20"/>
  <c r="W21" i="20"/>
  <c r="V21" i="20"/>
  <c r="W20" i="20"/>
  <c r="V20" i="20"/>
  <c r="W19" i="20"/>
  <c r="V19" i="20"/>
  <c r="W18" i="20"/>
  <c r="V18" i="20"/>
  <c r="W17" i="20"/>
  <c r="V17" i="20"/>
  <c r="W16" i="20"/>
  <c r="V16" i="20"/>
  <c r="W15" i="20"/>
  <c r="V15" i="20"/>
  <c r="W14" i="20"/>
  <c r="V14" i="20"/>
  <c r="W13" i="20"/>
  <c r="V13" i="20"/>
  <c r="W12" i="20"/>
  <c r="V12" i="20"/>
  <c r="W11" i="20"/>
  <c r="V11" i="20"/>
  <c r="K28" i="19"/>
  <c r="J28" i="19"/>
  <c r="I28" i="19"/>
  <c r="H28" i="19"/>
  <c r="K27" i="19"/>
  <c r="J27" i="19"/>
  <c r="I27" i="19"/>
  <c r="H27" i="19"/>
  <c r="K26" i="19"/>
  <c r="J26" i="19"/>
  <c r="I26" i="19"/>
  <c r="H26" i="19"/>
  <c r="K25" i="19"/>
  <c r="J25" i="19"/>
  <c r="I25" i="19"/>
  <c r="H25" i="19"/>
  <c r="K24" i="19"/>
  <c r="J24" i="19"/>
  <c r="I24" i="19"/>
  <c r="H24" i="19"/>
  <c r="K23" i="19"/>
  <c r="J23" i="19"/>
  <c r="I23" i="19"/>
  <c r="H23" i="19"/>
  <c r="K22" i="19"/>
  <c r="J22" i="19"/>
  <c r="I22" i="19"/>
  <c r="H22" i="19"/>
  <c r="K21" i="19"/>
  <c r="J21" i="19"/>
  <c r="I21" i="19"/>
  <c r="H21" i="19"/>
  <c r="K20" i="19"/>
  <c r="J20" i="19"/>
  <c r="I20" i="19"/>
  <c r="H20" i="19"/>
  <c r="K19" i="19"/>
  <c r="J19" i="19"/>
  <c r="I19" i="19"/>
  <c r="H19" i="19"/>
  <c r="K18" i="19"/>
  <c r="J18" i="19"/>
  <c r="I18" i="19"/>
  <c r="H18" i="19"/>
  <c r="K17" i="19"/>
  <c r="J17" i="19"/>
  <c r="I17" i="19"/>
  <c r="H17" i="19"/>
  <c r="K16" i="19"/>
  <c r="J16" i="19"/>
  <c r="I16" i="19"/>
  <c r="H16" i="19"/>
  <c r="K15" i="19"/>
  <c r="J15" i="19"/>
  <c r="I15" i="19"/>
  <c r="H15" i="19"/>
  <c r="K14" i="19"/>
  <c r="J14" i="19"/>
  <c r="I14" i="19"/>
  <c r="H14" i="19"/>
  <c r="K13" i="19"/>
  <c r="J13" i="19"/>
  <c r="I13" i="19"/>
  <c r="H13" i="19"/>
  <c r="K12" i="19"/>
  <c r="J12" i="19"/>
  <c r="I12" i="19"/>
  <c r="H12" i="19"/>
  <c r="K11" i="19"/>
  <c r="J11" i="19"/>
  <c r="I11" i="19"/>
  <c r="H11" i="19"/>
  <c r="C11" i="18"/>
  <c r="D11" i="18"/>
  <c r="E11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6" i="18"/>
  <c r="D16" i="18"/>
  <c r="E16" i="18"/>
  <c r="C17" i="18"/>
  <c r="D17" i="18"/>
  <c r="E17" i="18"/>
  <c r="C18" i="18"/>
  <c r="D18" i="18"/>
  <c r="E18" i="18"/>
  <c r="C19" i="18"/>
  <c r="D19" i="18"/>
  <c r="E19" i="18"/>
  <c r="C20" i="18"/>
  <c r="D20" i="18"/>
  <c r="E20" i="18"/>
  <c r="C21" i="18"/>
  <c r="D21" i="18"/>
  <c r="E21" i="18"/>
  <c r="C22" i="18"/>
  <c r="D22" i="18"/>
  <c r="E22" i="18"/>
  <c r="C23" i="18"/>
  <c r="D23" i="18"/>
  <c r="E23" i="18"/>
  <c r="C24" i="18"/>
  <c r="D24" i="18"/>
  <c r="E24" i="18"/>
  <c r="C25" i="18"/>
  <c r="D25" i="18"/>
  <c r="E25" i="18"/>
  <c r="C26" i="18"/>
  <c r="D26" i="18"/>
  <c r="E26" i="18"/>
  <c r="C27" i="18"/>
  <c r="D27" i="18"/>
  <c r="E27" i="18"/>
  <c r="E10" i="18"/>
  <c r="D10" i="18"/>
  <c r="C10" i="18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I15" i="13"/>
  <c r="G15" i="13"/>
  <c r="F15" i="13"/>
  <c r="E15" i="13"/>
  <c r="D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15" i="13"/>
  <c r="U28" i="20" l="1"/>
  <c r="E19" i="24"/>
  <c r="C28" i="24"/>
  <c r="E24" i="24"/>
  <c r="G23" i="24"/>
  <c r="F21" i="24"/>
  <c r="F28" i="24"/>
  <c r="F19" i="24"/>
  <c r="G12" i="24"/>
  <c r="G19" i="24"/>
  <c r="E27" i="24"/>
  <c r="H27" i="24" s="1"/>
  <c r="E14" i="24"/>
  <c r="D25" i="24"/>
  <c r="C21" i="24"/>
  <c r="F26" i="24"/>
  <c r="G18" i="24"/>
  <c r="E22" i="24"/>
  <c r="F17" i="24"/>
  <c r="E28" i="24"/>
  <c r="C14" i="24"/>
  <c r="C17" i="24"/>
  <c r="C22" i="24"/>
  <c r="G26" i="24"/>
  <c r="D14" i="24"/>
  <c r="D17" i="24"/>
  <c r="D22" i="24"/>
  <c r="C25" i="24"/>
  <c r="G28" i="24"/>
  <c r="G15" i="24"/>
  <c r="F14" i="24"/>
  <c r="F25" i="24"/>
  <c r="D18" i="24"/>
  <c r="G22" i="24"/>
  <c r="G25" i="24"/>
  <c r="H29" i="24"/>
  <c r="C18" i="24"/>
  <c r="E18" i="24"/>
  <c r="D26" i="24"/>
  <c r="G17" i="24"/>
  <c r="C26" i="24"/>
  <c r="D16" i="24"/>
  <c r="D24" i="24"/>
  <c r="D13" i="24"/>
  <c r="H13" i="24" s="1"/>
  <c r="E16" i="24"/>
  <c r="D21" i="24"/>
  <c r="C12" i="24"/>
  <c r="D15" i="24"/>
  <c r="C20" i="24"/>
  <c r="D23" i="24"/>
  <c r="D12" i="24"/>
  <c r="E15" i="24"/>
  <c r="D20" i="24"/>
  <c r="E23" i="24"/>
  <c r="E12" i="24"/>
  <c r="F15" i="24"/>
  <c r="E20" i="24"/>
  <c r="F23" i="24"/>
  <c r="H21" i="24" l="1"/>
  <c r="H28" i="24"/>
  <c r="H24" i="24"/>
  <c r="H19" i="24"/>
  <c r="H22" i="24"/>
  <c r="H25" i="24"/>
  <c r="H17" i="24"/>
  <c r="H18" i="24"/>
  <c r="H14" i="24"/>
  <c r="H26" i="24"/>
  <c r="H15" i="24"/>
  <c r="H16" i="24"/>
  <c r="H23" i="24"/>
  <c r="H12" i="24"/>
  <c r="H20" i="24"/>
</calcChain>
</file>

<file path=xl/sharedStrings.xml><?xml version="1.0" encoding="utf-8"?>
<sst xmlns="http://schemas.openxmlformats.org/spreadsheetml/2006/main" count="991" uniqueCount="254">
  <si>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</si>
  <si>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</si>
  <si>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</si>
  <si>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</si>
  <si>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</si>
  <si>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</si>
  <si>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</si>
  <si>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</si>
  <si>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</si>
  <si>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</si>
  <si>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</si>
  <si>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</si>
  <si>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</si>
  <si>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</si>
  <si>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</si>
  <si>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</si>
  <si>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</si>
  <si>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</si>
  <si>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</si>
  <si>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</si>
  <si>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</si>
  <si>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</si>
  <si>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</si>
  <si>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</si>
  <si>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</si>
  <si>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</si>
  <si>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</si>
  <si>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</si>
  <si>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</si>
  <si>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</si>
  <si>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</si>
  <si>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</si>
  <si>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</si>
  <si>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</si>
  <si>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</si>
  <si>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</si>
  <si>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</si>
  <si>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</si>
  <si>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</si>
  <si>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</si>
  <si>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</si>
  <si>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</si>
  <si>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</si>
  <si>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</si>
  <si>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</si>
  <si>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</si>
  <si>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</si>
  <si>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</si>
  <si>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</si>
  <si>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Ingresados 
procedentes 
otros organos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</si>
  <si>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</si>
  <si>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</si>
  <si>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</si>
  <si>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</si>
  <si>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</si>
  <si>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</si>
  <si>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</si>
  <si>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</si>
  <si>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</si>
  <si>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</si>
  <si>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</si>
  <si>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</si>
  <si>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</si>
  <si>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</si>
  <si>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</si>
  <si>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</si>
  <si>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</si>
  <si>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</si>
  <si>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</si>
  <si>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</si>
  <si>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</si>
  <si>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</si>
  <si>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</si>
  <si>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</si>
  <si>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</si>
  <si>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</si>
  <si>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</si>
  <si>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</si>
  <si>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</si>
  <si>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</si>
  <si>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</si>
  <si>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</si>
  <si>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</si>
  <si>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</si>
  <si>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</si>
  <si>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</si>
  <si>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</si>
  <si>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</si>
  <si>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</si>
  <si>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</si>
  <si>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</si>
  <si>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</si>
  <si>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</si>
  <si>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</si>
  <si>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</si>
  <si>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</si>
  <si>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</si>
  <si>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</si>
  <si>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</si>
  <si>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Otros Contenciosos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</si>
  <si>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</si>
  <si>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</si>
  <si>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</si>
  <si>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</si>
  <si>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</si>
  <si>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</si>
  <si>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</si>
  <si>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</si>
  <si>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</si>
  <si>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</si>
  <si>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</si>
  <si>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</si>
  <si>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</si>
  <si>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</si>
  <si>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</si>
  <si>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</si>
  <si>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</si>
  <si>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</si>
  <si>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</si>
  <si>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</si>
  <si>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</si>
  <si>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</si>
  <si>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</si>
  <si>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</si>
  <si>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</si>
  <si>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</si>
  <si>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</si>
  <si>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</si>
  <si>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</si>
  <si>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</si>
  <si>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</si>
  <si>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</si>
  <si>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</si>
  <si>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</si>
  <si>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</si>
  <si>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</si>
  <si>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</si>
  <si>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</si>
  <si>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</si>
  <si>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</si>
  <si>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</si>
  <si>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</si>
  <si>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</si>
  <si>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</si>
  <si>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</si>
  <si>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</si>
  <si>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</si>
  <si>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</si>
  <si>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</si>
  <si>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</si>
  <si>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</si>
  <si>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</si>
  <si>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</si>
  <si>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</si>
  <si>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</si>
  <si>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</si>
  <si>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</si>
  <si>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</si>
  <si>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</si>
  <si>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</si>
  <si>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</si>
  <si>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</si>
  <si>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</si>
  <si>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</si>
  <si>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</si>
  <si>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Hombre-Extranjero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</si>
  <si>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</si>
  <si>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</si>
  <si>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</si>
  <si>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</si>
  <si>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</si>
  <si>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</si>
  <si>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</si>
  <si>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</si>
  <si>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</si>
  <si>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Porcentaje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</si>
  <si>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</si>
  <si>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</si>
  <si>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</si>
  <si>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</si>
  <si>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</si>
  <si>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</si>
  <si>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</si>
  <si>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</si>
  <si>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</si>
  <si>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</si>
  <si>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</si>
  <si>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</si>
  <si>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</si>
  <si>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</si>
  <si>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</si>
  <si>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</si>
  <si>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</si>
  <si>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</si>
  <si>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</si>
  <si>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</si>
  <si>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</si>
  <si>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</si>
  <si>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</si>
  <si>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</si>
  <si>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</si>
  <si>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</si>
  <si>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</si>
  <si>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</si>
  <si>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</si>
  <si>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</si>
  <si>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</si>
  <si>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</si>
  <si>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</si>
  <si>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</si>
  <si>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</si>
  <si>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</si>
  <si>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</si>
  <si>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</si>
  <si>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</si>
  <si>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</si>
  <si>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</si>
  <si>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</si>
  <si>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</si>
  <si>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</si>
  <si>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</si>
  <si>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</si>
  <si>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</si>
  <si>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</si>
  <si>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</si>
  <si>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</si>
  <si>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</si>
  <si>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</si>
  <si>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</si>
  <si>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</si>
  <si>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</si>
  <si>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</si>
  <si>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</si>
  <si>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</si>
  <si>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</si>
  <si>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</si>
  <si>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</si>
  <si>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</si>
  <si>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</si>
  <si>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</si>
  <si>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</si>
  <si>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</si>
  <si>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</si>
  <si>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</si>
  <si>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</si>
  <si>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</si>
  <si>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</si>
  <si>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</si>
  <si>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r>
      <t>Incoadas</t>
    </r>
    <r>
      <rPr>
        <b/>
        <sz val="11"/>
        <color rgb="FFFF0000"/>
        <rFont val="Verdana"/>
        <family val="2"/>
      </rPr>
      <t>*</t>
    </r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</si>
  <si>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</si>
  <si>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</si>
  <si>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</si>
  <si>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Población provisional  2019</t>
  </si>
  <si>
    <t>* Existía 1 OP pendiente del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</si>
</sst>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DCE6F1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6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4" xfId="0" applyFont="1" applyBorder="1"/>
    <xf numFmtId="0" fontId="5" fillId="0" borderId="17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6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11" fillId="6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vertical="center"/>
    </xf>
    <xf numFmtId="10" fontId="4" fillId="0" borderId="18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6" xfId="0" applyNumberFormat="1" applyFont="1" applyFill="1" applyBorder="1" applyAlignment="1">
      <alignment horizontal="center" vertical="center"/>
    </xf>
    <xf numFmtId="3" fontId="9" fillId="5" borderId="30" xfId="0" applyNumberFormat="1" applyFont="1" applyFill="1" applyBorder="1" applyAlignment="1">
      <alignment horizontal="center" vertical="center" wrapText="1"/>
    </xf>
    <xf numFmtId="3" fontId="9" fillId="5" borderId="31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0" fontId="5" fillId="0" borderId="0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right" vertical="center"/>
    </xf>
    <xf numFmtId="0" fontId="11" fillId="6" borderId="32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3" borderId="1" xfId="0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>
      <alignment horizontal="right" vertical="center"/>
    </xf>
    <xf numFmtId="0" fontId="16" fillId="0" borderId="0" xfId="0" applyFo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MovimientoTodos" xfId="2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8</xdr:col>
      <xdr:colOff>85725</xdr:colOff>
      <xdr:row>9</xdr:row>
      <xdr:rowOff>114300</xdr:rowOff>
    </xdr:to>
    <xdr:sp macro="" textlink="">
      <xdr:nvSpPr>
        <xdr:cNvPr id="2" name="1 Rectángulo redondeado"/>
        <xdr:cNvSpPr/>
      </xdr:nvSpPr>
      <xdr:spPr>
        <a:xfrm>
          <a:off x="85725" y="85725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/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           1º TRIMESTRE DE 2019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176771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959699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  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10</xdr:row>
      <xdr:rowOff>0</xdr:rowOff>
    </xdr:to>
    <xdr:sp macro="" textlink="">
      <xdr:nvSpPr>
        <xdr:cNvPr id="3" name="2 Rectángulo redondeado"/>
        <xdr:cNvSpPr/>
      </xdr:nvSpPr>
      <xdr:spPr>
        <a:xfrm>
          <a:off x="685799" y="676274"/>
          <a:ext cx="12372975" cy="9429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28573</xdr:rowOff>
    </xdr:from>
    <xdr:to>
      <xdr:col>12</xdr:col>
      <xdr:colOff>839391</xdr:colOff>
      <xdr:row>9</xdr:row>
      <xdr:rowOff>152399</xdr:rowOff>
    </xdr:to>
    <xdr:sp macro="" textlink="">
      <xdr:nvSpPr>
        <xdr:cNvPr id="7" name="6 Rectángulo redondeado"/>
        <xdr:cNvSpPr/>
      </xdr:nvSpPr>
      <xdr:spPr>
        <a:xfrm>
          <a:off x="704851" y="676273"/>
          <a:ext cx="12564665" cy="9334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9525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14</xdr:col>
      <xdr:colOff>28575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676275"/>
          <a:ext cx="12125325" cy="933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14</xdr:col>
      <xdr:colOff>142875</xdr:colOff>
      <xdr:row>2</xdr:row>
      <xdr:rowOff>66675</xdr:rowOff>
    </xdr:from>
    <xdr:to>
      <xdr:col>15</xdr:col>
      <xdr:colOff>85725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28574</xdr:rowOff>
    </xdr:from>
    <xdr:to>
      <xdr:col>9</xdr:col>
      <xdr:colOff>12417</xdr:colOff>
      <xdr:row>8</xdr:row>
      <xdr:rowOff>133349</xdr:rowOff>
    </xdr:to>
    <xdr:sp macro="" textlink="">
      <xdr:nvSpPr>
        <xdr:cNvPr id="3" name="2 Rectángulo redondeado"/>
        <xdr:cNvSpPr/>
      </xdr:nvSpPr>
      <xdr:spPr>
        <a:xfrm>
          <a:off x="657225" y="676274"/>
          <a:ext cx="12937842" cy="7524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9</xdr:col>
      <xdr:colOff>95250</xdr:colOff>
      <xdr:row>2</xdr:row>
      <xdr:rowOff>47625</xdr:rowOff>
    </xdr:from>
    <xdr:to>
      <xdr:col>10</xdr:col>
      <xdr:colOff>19050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77900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           1º TRIMESTRE DE 2019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          1º TRIMESTRE DE 2019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        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1181101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1197402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        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11</xdr:col>
      <xdr:colOff>28575</xdr:colOff>
      <xdr:row>2</xdr:row>
      <xdr:rowOff>66675</xdr:rowOff>
    </xdr:from>
    <xdr:to>
      <xdr:col>11</xdr:col>
      <xdr:colOff>742950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16000" y="3905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104775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119818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1º TRIMESTRE DE 2019</a:t>
          </a:r>
        </a:p>
      </xdr:txBody>
    </xdr:sp>
    <xdr:clientData/>
  </xdr:twoCellAnchor>
  <xdr:twoCellAnchor>
    <xdr:from>
      <xdr:col>11</xdr:col>
      <xdr:colOff>304801</xdr:colOff>
      <xdr:row>1</xdr:row>
      <xdr:rowOff>95250</xdr:rowOff>
    </xdr:from>
    <xdr:to>
      <xdr:col>11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11</xdr:col>
      <xdr:colOff>295275</xdr:colOff>
      <xdr:row>2</xdr:row>
      <xdr:rowOff>47625</xdr:rowOff>
    </xdr:from>
    <xdr:to>
      <xdr:col>12</xdr:col>
      <xdr:colOff>38100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96900" y="371475"/>
          <a:ext cx="8858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/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142875</xdr:rowOff>
    </xdr:from>
    <xdr:to>
      <xdr:col>8</xdr:col>
      <xdr:colOff>1063126</xdr:colOff>
      <xdr:row>7</xdr:row>
      <xdr:rowOff>619125</xdr:rowOff>
    </xdr:to>
    <xdr:sp macro="" textlink="">
      <xdr:nvSpPr>
        <xdr:cNvPr id="3" name="2 Rectángulo redondeado"/>
        <xdr:cNvSpPr/>
      </xdr:nvSpPr>
      <xdr:spPr>
        <a:xfrm>
          <a:off x="676276" y="952500"/>
          <a:ext cx="11616825" cy="800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           1º TRIMESTRE DE 2019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457200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771855" cy="7524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5º TRIMESTRE DE 2019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           1º TRIMESTRE DE 2019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853406</xdr:colOff>
      <xdr:row>7</xdr:row>
      <xdr:rowOff>333375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578556" cy="790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1º TRIMESTRE DE 2019</a:t>
          </a: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1º TRIMESTRE DE 2019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 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1º TRIMESTRE DE 2019</a:t>
          </a: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           1º TRIMESTRE DE 2019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           1º TRIMESTRE DE 2019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7</xdr:row>
      <xdr:rowOff>285750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0496549" cy="742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6" location="'Denuncias-Renuncias'!A1" display="Denuncias-Renuncias"/>
    <hyperlink ref="B37" location="'Distribucion % denuncias'!A1" display="Distribución porcentual de las Denuncias"/>
    <hyperlink ref="B38" location="Sobreseimientos!A1" display="Sobreseimientos"/>
    <hyperlink ref="B39" location="Terminación!A1" display="Formas de Terminación"/>
    <hyperlink ref="B30" location="'Medidas de Protección'!A1" display="Medidas judiciales de protección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6:C36" location="'Denuncias-Renuncias'!A1" display="Denuncias-Renuncias"/>
    <hyperlink ref="B37:E37" location="'Distribucion % Denuncias'!A1" display="Distribución porcentual de las Denuncias"/>
    <hyperlink ref="B38:C38" location="Sobreseimientos!A1" display="Sobreseimientos"/>
    <hyperlink ref="B39:D39" location="Terminación!A1" display="Formas de Terminación"/>
    <hyperlink ref="B19:C19" location="Delitos!A1" display="Delit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5"/>
      <c r="B9" s="16"/>
      <c r="C9" s="74" t="s">
        <v>132</v>
      </c>
      <c r="D9" s="74"/>
      <c r="E9" s="84"/>
      <c r="F9" s="76" t="s">
        <v>131</v>
      </c>
      <c r="G9" s="74"/>
      <c r="H9" s="84"/>
      <c r="I9" s="76" t="s">
        <v>134</v>
      </c>
      <c r="J9" s="74"/>
      <c r="K9" s="84"/>
    </row>
    <row r="10" spans="1:11" ht="42" customHeight="1" thickBot="1" x14ac:dyDescent="0.25">
      <c r="A10" s="15"/>
      <c r="B10" s="12"/>
      <c r="C10" s="18" t="s">
        <v>135</v>
      </c>
      <c r="D10" s="19" t="s">
        <v>136</v>
      </c>
      <c r="E10" s="19" t="s">
        <v>53</v>
      </c>
      <c r="F10" s="19" t="s">
        <v>135</v>
      </c>
      <c r="G10" s="19" t="s">
        <v>136</v>
      </c>
      <c r="H10" s="19" t="s">
        <v>53</v>
      </c>
      <c r="I10" s="19" t="s">
        <v>135</v>
      </c>
      <c r="J10" s="19" t="s">
        <v>136</v>
      </c>
      <c r="K10" s="19" t="s">
        <v>53</v>
      </c>
    </row>
    <row r="11" spans="1:11" ht="20.100000000000001" customHeight="1" thickBot="1" x14ac:dyDescent="0.25">
      <c r="B11" s="3" t="s">
        <v>22</v>
      </c>
      <c r="C11" s="20">
        <v>8</v>
      </c>
      <c r="D11" s="20">
        <v>0</v>
      </c>
      <c r="E11" s="20">
        <v>8</v>
      </c>
      <c r="F11" s="20">
        <v>8</v>
      </c>
      <c r="G11" s="20">
        <v>0</v>
      </c>
      <c r="H11" s="20">
        <v>8</v>
      </c>
      <c r="I11" s="20">
        <v>16</v>
      </c>
      <c r="J11" s="20">
        <v>0</v>
      </c>
      <c r="K11" s="20">
        <v>16</v>
      </c>
    </row>
    <row r="12" spans="1:11" ht="20.100000000000001" customHeight="1" thickBot="1" x14ac:dyDescent="0.25">
      <c r="B12" s="4" t="s">
        <v>23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0.100000000000001" customHeight="1" thickBot="1" x14ac:dyDescent="0.25">
      <c r="B13" s="4" t="s">
        <v>24</v>
      </c>
      <c r="C13" s="21">
        <v>2</v>
      </c>
      <c r="D13" s="21">
        <v>0</v>
      </c>
      <c r="E13" s="21">
        <v>2</v>
      </c>
      <c r="F13" s="21">
        <v>0</v>
      </c>
      <c r="G13" s="21">
        <v>0</v>
      </c>
      <c r="H13" s="21">
        <v>0</v>
      </c>
      <c r="I13" s="21">
        <v>2</v>
      </c>
      <c r="J13" s="21">
        <v>0</v>
      </c>
      <c r="K13" s="21">
        <v>2</v>
      </c>
    </row>
    <row r="14" spans="1:11" ht="20.100000000000001" customHeight="1" thickBot="1" x14ac:dyDescent="0.25">
      <c r="B14" s="4" t="s">
        <v>25</v>
      </c>
      <c r="C14" s="21">
        <v>1</v>
      </c>
      <c r="D14" s="21">
        <v>0</v>
      </c>
      <c r="E14" s="21">
        <v>1</v>
      </c>
      <c r="F14" s="21">
        <v>1</v>
      </c>
      <c r="G14" s="21">
        <v>0</v>
      </c>
      <c r="H14" s="21">
        <v>1</v>
      </c>
      <c r="I14" s="21">
        <v>2</v>
      </c>
      <c r="J14" s="21">
        <v>0</v>
      </c>
      <c r="K14" s="21">
        <v>2</v>
      </c>
    </row>
    <row r="15" spans="1:11" ht="20.100000000000001" customHeight="1" thickBot="1" x14ac:dyDescent="0.25">
      <c r="B15" s="4" t="s">
        <v>26</v>
      </c>
      <c r="C15" s="21">
        <v>1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1</v>
      </c>
    </row>
    <row r="16" spans="1:11" ht="20.100000000000001" customHeight="1" thickBot="1" x14ac:dyDescent="0.25">
      <c r="B16" s="4" t="s">
        <v>27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2:11" ht="20.100000000000001" customHeight="1" thickBot="1" x14ac:dyDescent="0.25">
      <c r="B17" s="4" t="s">
        <v>28</v>
      </c>
      <c r="C17" s="21">
        <v>0</v>
      </c>
      <c r="D17" s="21">
        <v>0</v>
      </c>
      <c r="E17" s="21">
        <v>0</v>
      </c>
      <c r="F17" s="21">
        <v>1</v>
      </c>
      <c r="G17" s="21">
        <v>0</v>
      </c>
      <c r="H17" s="21">
        <v>1</v>
      </c>
      <c r="I17" s="21">
        <v>1</v>
      </c>
      <c r="J17" s="21">
        <v>0</v>
      </c>
      <c r="K17" s="21">
        <v>1</v>
      </c>
    </row>
    <row r="18" spans="2:11" ht="20.100000000000001" customHeight="1" thickBot="1" x14ac:dyDescent="0.25">
      <c r="B18" s="4" t="s">
        <v>29</v>
      </c>
      <c r="C18" s="21">
        <v>1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1</v>
      </c>
    </row>
    <row r="19" spans="2:11" ht="20.100000000000001" customHeight="1" thickBot="1" x14ac:dyDescent="0.25">
      <c r="B19" s="4" t="s">
        <v>30</v>
      </c>
      <c r="C19" s="21">
        <v>4</v>
      </c>
      <c r="D19" s="21">
        <v>0</v>
      </c>
      <c r="E19" s="21">
        <v>4</v>
      </c>
      <c r="F19" s="21">
        <v>10</v>
      </c>
      <c r="G19" s="21">
        <v>5</v>
      </c>
      <c r="H19" s="21">
        <v>15</v>
      </c>
      <c r="I19" s="21">
        <v>14</v>
      </c>
      <c r="J19" s="21">
        <v>5</v>
      </c>
      <c r="K19" s="21">
        <v>19</v>
      </c>
    </row>
    <row r="20" spans="2:11" ht="20.100000000000001" customHeight="1" thickBot="1" x14ac:dyDescent="0.25">
      <c r="B20" s="4" t="s">
        <v>31</v>
      </c>
      <c r="C20" s="21">
        <v>3</v>
      </c>
      <c r="D20" s="21">
        <v>0</v>
      </c>
      <c r="E20" s="21">
        <v>3</v>
      </c>
      <c r="F20" s="21">
        <v>3</v>
      </c>
      <c r="G20" s="21">
        <v>2</v>
      </c>
      <c r="H20" s="21">
        <v>5</v>
      </c>
      <c r="I20" s="21">
        <v>6</v>
      </c>
      <c r="J20" s="21">
        <v>2</v>
      </c>
      <c r="K20" s="21">
        <v>8</v>
      </c>
    </row>
    <row r="21" spans="2:11" ht="20.100000000000001" customHeight="1" thickBot="1" x14ac:dyDescent="0.25">
      <c r="B21" s="4" t="s">
        <v>32</v>
      </c>
      <c r="C21" s="21">
        <v>1</v>
      </c>
      <c r="D21" s="21">
        <v>0</v>
      </c>
      <c r="E21" s="21">
        <v>1</v>
      </c>
      <c r="F21" s="21">
        <v>1</v>
      </c>
      <c r="G21" s="21">
        <v>0</v>
      </c>
      <c r="H21" s="21">
        <v>1</v>
      </c>
      <c r="I21" s="21">
        <v>2</v>
      </c>
      <c r="J21" s="21">
        <v>0</v>
      </c>
      <c r="K21" s="21">
        <v>2</v>
      </c>
    </row>
    <row r="22" spans="2:11" ht="20.100000000000001" customHeight="1" thickBot="1" x14ac:dyDescent="0.25">
      <c r="B22" s="4" t="s">
        <v>33</v>
      </c>
      <c r="C22" s="21">
        <v>2</v>
      </c>
      <c r="D22" s="21">
        <v>0</v>
      </c>
      <c r="E22" s="21">
        <v>2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1">
        <v>2</v>
      </c>
    </row>
    <row r="23" spans="2:11" ht="20.100000000000001" customHeight="1" thickBot="1" x14ac:dyDescent="0.25">
      <c r="B23" s="4" t="s">
        <v>34</v>
      </c>
      <c r="C23" s="21">
        <v>6</v>
      </c>
      <c r="D23" s="21">
        <v>0</v>
      </c>
      <c r="E23" s="21">
        <v>6</v>
      </c>
      <c r="F23" s="21">
        <v>4</v>
      </c>
      <c r="G23" s="21">
        <v>2</v>
      </c>
      <c r="H23" s="21">
        <v>6</v>
      </c>
      <c r="I23" s="21">
        <v>10</v>
      </c>
      <c r="J23" s="21">
        <v>2</v>
      </c>
      <c r="K23" s="21">
        <v>12</v>
      </c>
    </row>
    <row r="24" spans="2:11" ht="20.100000000000001" customHeight="1" thickBot="1" x14ac:dyDescent="0.25">
      <c r="B24" s="4" t="s">
        <v>35</v>
      </c>
      <c r="C24" s="21">
        <v>0</v>
      </c>
      <c r="D24" s="21">
        <v>0</v>
      </c>
      <c r="E24" s="21">
        <v>0</v>
      </c>
      <c r="F24" s="21">
        <v>3</v>
      </c>
      <c r="G24" s="21">
        <v>2</v>
      </c>
      <c r="H24" s="21">
        <v>5</v>
      </c>
      <c r="I24" s="21">
        <v>3</v>
      </c>
      <c r="J24" s="21">
        <v>2</v>
      </c>
      <c r="K24" s="21">
        <v>5</v>
      </c>
    </row>
    <row r="25" spans="2:11" ht="20.100000000000001" customHeight="1" thickBot="1" x14ac:dyDescent="0.25">
      <c r="B25" s="4" t="s">
        <v>36</v>
      </c>
      <c r="C25" s="21">
        <v>1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1</v>
      </c>
      <c r="J25" s="21">
        <v>0</v>
      </c>
      <c r="K25" s="21">
        <v>1</v>
      </c>
    </row>
    <row r="26" spans="2:11" ht="20.100000000000001" customHeight="1" thickBot="1" x14ac:dyDescent="0.25">
      <c r="B26" s="5" t="s">
        <v>37</v>
      </c>
      <c r="C26" s="21">
        <v>1</v>
      </c>
      <c r="D26" s="21">
        <v>0</v>
      </c>
      <c r="E26" s="21">
        <v>1</v>
      </c>
      <c r="F26" s="21">
        <v>3</v>
      </c>
      <c r="G26" s="21">
        <v>0</v>
      </c>
      <c r="H26" s="21">
        <v>3</v>
      </c>
      <c r="I26" s="21">
        <v>4</v>
      </c>
      <c r="J26" s="21">
        <v>0</v>
      </c>
      <c r="K26" s="21">
        <v>4</v>
      </c>
    </row>
    <row r="27" spans="2:11" ht="20.100000000000001" customHeight="1" thickBot="1" x14ac:dyDescent="0.25">
      <c r="B27" s="6" t="s">
        <v>38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</row>
    <row r="28" spans="2:11" ht="20.100000000000001" customHeight="1" thickBot="1" x14ac:dyDescent="0.25">
      <c r="B28" s="7" t="s">
        <v>39</v>
      </c>
      <c r="C28" s="9">
        <v>31</v>
      </c>
      <c r="D28" s="9">
        <v>0</v>
      </c>
      <c r="E28" s="9">
        <v>31</v>
      </c>
      <c r="F28" s="9">
        <v>34</v>
      </c>
      <c r="G28" s="9">
        <v>11</v>
      </c>
      <c r="H28" s="9">
        <v>45</v>
      </c>
      <c r="I28" s="9">
        <v>65</v>
      </c>
      <c r="J28" s="9">
        <v>11</v>
      </c>
      <c r="K28" s="9">
        <v>76</v>
      </c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6"/>
      <c r="C9" s="88" t="s">
        <v>137</v>
      </c>
      <c r="D9" s="88"/>
      <c r="E9" s="88"/>
    </row>
    <row r="10" spans="2:5" ht="42.75" customHeight="1" thickBot="1" x14ac:dyDescent="0.25">
      <c r="B10" s="12"/>
      <c r="C10" s="23" t="s">
        <v>132</v>
      </c>
      <c r="D10" s="23" t="s">
        <v>131</v>
      </c>
      <c r="E10" s="23" t="s">
        <v>53</v>
      </c>
    </row>
    <row r="11" spans="2:5" ht="20.100000000000001" customHeight="1" thickBot="1" x14ac:dyDescent="0.25">
      <c r="B11" s="3" t="s">
        <v>22</v>
      </c>
      <c r="C11" s="20">
        <v>1</v>
      </c>
      <c r="D11" s="20">
        <v>2</v>
      </c>
      <c r="E11" s="20">
        <v>3</v>
      </c>
    </row>
    <row r="12" spans="2:5" ht="20.100000000000001" customHeight="1" thickBot="1" x14ac:dyDescent="0.25">
      <c r="B12" s="4" t="s">
        <v>23</v>
      </c>
      <c r="C12" s="21">
        <v>0</v>
      </c>
      <c r="D12" s="21">
        <v>0</v>
      </c>
      <c r="E12" s="21">
        <v>0</v>
      </c>
    </row>
    <row r="13" spans="2:5" ht="20.100000000000001" customHeight="1" thickBot="1" x14ac:dyDescent="0.25">
      <c r="B13" s="4" t="s">
        <v>24</v>
      </c>
      <c r="C13" s="21">
        <v>0</v>
      </c>
      <c r="D13" s="21">
        <v>0</v>
      </c>
      <c r="E13" s="21">
        <v>0</v>
      </c>
    </row>
    <row r="14" spans="2:5" ht="20.100000000000001" customHeight="1" thickBot="1" x14ac:dyDescent="0.25">
      <c r="B14" s="4" t="s">
        <v>25</v>
      </c>
      <c r="C14" s="21">
        <v>1</v>
      </c>
      <c r="D14" s="21">
        <v>0</v>
      </c>
      <c r="E14" s="21">
        <v>1</v>
      </c>
    </row>
    <row r="15" spans="2:5" ht="20.100000000000001" customHeight="1" thickBot="1" x14ac:dyDescent="0.25">
      <c r="B15" s="4" t="s">
        <v>26</v>
      </c>
      <c r="C15" s="21">
        <v>1</v>
      </c>
      <c r="D15" s="21">
        <v>0</v>
      </c>
      <c r="E15" s="21">
        <v>1</v>
      </c>
    </row>
    <row r="16" spans="2:5" ht="20.100000000000001" customHeight="1" thickBot="1" x14ac:dyDescent="0.25">
      <c r="B16" s="4" t="s">
        <v>27</v>
      </c>
      <c r="C16" s="21">
        <v>0</v>
      </c>
      <c r="D16" s="21">
        <v>0</v>
      </c>
      <c r="E16" s="21">
        <v>0</v>
      </c>
    </row>
    <row r="17" spans="2:5" ht="20.100000000000001" customHeight="1" thickBot="1" x14ac:dyDescent="0.25">
      <c r="B17" s="4" t="s">
        <v>28</v>
      </c>
      <c r="C17" s="21">
        <v>0</v>
      </c>
      <c r="D17" s="21">
        <v>0</v>
      </c>
      <c r="E17" s="21">
        <v>0</v>
      </c>
    </row>
    <row r="18" spans="2:5" ht="20.100000000000001" customHeight="1" thickBot="1" x14ac:dyDescent="0.25">
      <c r="B18" s="4" t="s">
        <v>29</v>
      </c>
      <c r="C18" s="21">
        <v>0</v>
      </c>
      <c r="D18" s="21">
        <v>0</v>
      </c>
      <c r="E18" s="21">
        <v>0</v>
      </c>
    </row>
    <row r="19" spans="2:5" ht="20.100000000000001" customHeight="1" thickBot="1" x14ac:dyDescent="0.25">
      <c r="B19" s="4" t="s">
        <v>30</v>
      </c>
      <c r="C19" s="21">
        <v>2</v>
      </c>
      <c r="D19" s="21">
        <v>2</v>
      </c>
      <c r="E19" s="21">
        <v>4</v>
      </c>
    </row>
    <row r="20" spans="2:5" ht="20.100000000000001" customHeight="1" thickBot="1" x14ac:dyDescent="0.25">
      <c r="B20" s="4" t="s">
        <v>31</v>
      </c>
      <c r="C20" s="21">
        <v>3</v>
      </c>
      <c r="D20" s="21">
        <v>0</v>
      </c>
      <c r="E20" s="21">
        <v>3</v>
      </c>
    </row>
    <row r="21" spans="2:5" ht="20.100000000000001" customHeight="1" thickBot="1" x14ac:dyDescent="0.25">
      <c r="B21" s="4" t="s">
        <v>32</v>
      </c>
      <c r="C21" s="21">
        <v>0</v>
      </c>
      <c r="D21" s="21">
        <v>0</v>
      </c>
      <c r="E21" s="21">
        <v>0</v>
      </c>
    </row>
    <row r="22" spans="2:5" ht="20.100000000000001" customHeight="1" thickBot="1" x14ac:dyDescent="0.25">
      <c r="B22" s="4" t="s">
        <v>33</v>
      </c>
      <c r="C22" s="21">
        <v>0</v>
      </c>
      <c r="D22" s="21">
        <v>0</v>
      </c>
      <c r="E22" s="21">
        <v>0</v>
      </c>
    </row>
    <row r="23" spans="2:5" ht="20.100000000000001" customHeight="1" thickBot="1" x14ac:dyDescent="0.25">
      <c r="B23" s="4" t="s">
        <v>34</v>
      </c>
      <c r="C23" s="21">
        <v>0</v>
      </c>
      <c r="D23" s="21">
        <v>0</v>
      </c>
      <c r="E23" s="21">
        <v>0</v>
      </c>
    </row>
    <row r="24" spans="2:5" ht="20.100000000000001" customHeight="1" thickBot="1" x14ac:dyDescent="0.25">
      <c r="B24" s="4" t="s">
        <v>35</v>
      </c>
      <c r="C24" s="21">
        <v>0</v>
      </c>
      <c r="D24" s="21">
        <v>0</v>
      </c>
      <c r="E24" s="21">
        <v>0</v>
      </c>
    </row>
    <row r="25" spans="2:5" ht="20.100000000000001" customHeight="1" thickBot="1" x14ac:dyDescent="0.25">
      <c r="B25" s="4" t="s">
        <v>36</v>
      </c>
      <c r="C25" s="21">
        <v>0</v>
      </c>
      <c r="D25" s="21">
        <v>0</v>
      </c>
      <c r="E25" s="21">
        <v>0</v>
      </c>
    </row>
    <row r="26" spans="2:5" ht="20.100000000000001" customHeight="1" thickBot="1" x14ac:dyDescent="0.25">
      <c r="B26" s="5" t="s">
        <v>37</v>
      </c>
      <c r="C26" s="21">
        <v>0</v>
      </c>
      <c r="D26" s="21">
        <v>0</v>
      </c>
      <c r="E26" s="21">
        <v>0</v>
      </c>
    </row>
    <row r="27" spans="2:5" ht="20.100000000000001" customHeight="1" thickBot="1" x14ac:dyDescent="0.25">
      <c r="B27" s="6" t="s">
        <v>38</v>
      </c>
      <c r="C27" s="22">
        <v>0</v>
      </c>
      <c r="D27" s="22">
        <v>0</v>
      </c>
      <c r="E27" s="22">
        <v>0</v>
      </c>
    </row>
    <row r="28" spans="2:5" ht="20.100000000000001" customHeight="1" thickBot="1" x14ac:dyDescent="0.25">
      <c r="B28" s="7" t="s">
        <v>39</v>
      </c>
      <c r="C28" s="9">
        <v>8</v>
      </c>
      <c r="D28" s="9">
        <v>4</v>
      </c>
      <c r="E28" s="9">
        <v>12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5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6"/>
      <c r="C12" s="88" t="s">
        <v>138</v>
      </c>
      <c r="D12" s="88"/>
      <c r="E12" s="88"/>
      <c r="F12" s="88"/>
      <c r="G12" s="88"/>
      <c r="H12" s="88" t="s">
        <v>139</v>
      </c>
      <c r="I12" s="88"/>
      <c r="J12" s="88"/>
      <c r="K12" s="88"/>
      <c r="L12" s="88"/>
      <c r="M12" s="88" t="s">
        <v>140</v>
      </c>
      <c r="N12" s="88"/>
      <c r="O12" s="88"/>
      <c r="P12" s="88"/>
      <c r="Q12" s="88"/>
      <c r="R12" s="88" t="s">
        <v>141</v>
      </c>
      <c r="S12" s="88"/>
      <c r="T12" s="88"/>
      <c r="U12" s="88"/>
      <c r="V12" s="88"/>
      <c r="W12" s="88" t="s">
        <v>142</v>
      </c>
      <c r="X12" s="88"/>
      <c r="Y12" s="88"/>
      <c r="Z12" s="88"/>
      <c r="AA12" s="88"/>
      <c r="AB12" s="88" t="s">
        <v>53</v>
      </c>
      <c r="AC12" s="88"/>
      <c r="AD12" s="88"/>
      <c r="AE12" s="88"/>
      <c r="AF12" s="88"/>
    </row>
    <row r="13" spans="2:32" ht="28.5" customHeight="1" x14ac:dyDescent="0.2">
      <c r="B13" s="30"/>
      <c r="C13" s="89" t="s">
        <v>78</v>
      </c>
      <c r="D13" s="89" t="s">
        <v>143</v>
      </c>
      <c r="E13" s="89"/>
      <c r="F13" s="89"/>
      <c r="G13" s="89" t="s">
        <v>144</v>
      </c>
      <c r="H13" s="89" t="s">
        <v>78</v>
      </c>
      <c r="I13" s="89" t="s">
        <v>143</v>
      </c>
      <c r="J13" s="89"/>
      <c r="K13" s="89"/>
      <c r="L13" s="89" t="s">
        <v>144</v>
      </c>
      <c r="M13" s="89" t="s">
        <v>78</v>
      </c>
      <c r="N13" s="89" t="s">
        <v>143</v>
      </c>
      <c r="O13" s="89"/>
      <c r="P13" s="89"/>
      <c r="Q13" s="89" t="s">
        <v>144</v>
      </c>
      <c r="R13" s="89" t="s">
        <v>78</v>
      </c>
      <c r="S13" s="89" t="s">
        <v>143</v>
      </c>
      <c r="T13" s="89"/>
      <c r="U13" s="89"/>
      <c r="V13" s="89" t="s">
        <v>144</v>
      </c>
      <c r="W13" s="89" t="s">
        <v>78</v>
      </c>
      <c r="X13" s="89" t="s">
        <v>143</v>
      </c>
      <c r="Y13" s="89"/>
      <c r="Z13" s="89"/>
      <c r="AA13" s="89" t="s">
        <v>144</v>
      </c>
      <c r="AB13" s="89" t="s">
        <v>248</v>
      </c>
      <c r="AC13" s="89" t="s">
        <v>143</v>
      </c>
      <c r="AD13" s="89"/>
      <c r="AE13" s="89"/>
      <c r="AF13" s="89" t="s">
        <v>144</v>
      </c>
    </row>
    <row r="14" spans="2:32" ht="28.5" customHeight="1" thickBot="1" x14ac:dyDescent="0.25">
      <c r="B14" s="12"/>
      <c r="C14" s="89"/>
      <c r="D14" s="32" t="s">
        <v>145</v>
      </c>
      <c r="E14" s="32" t="s">
        <v>146</v>
      </c>
      <c r="F14" s="32" t="s">
        <v>147</v>
      </c>
      <c r="G14" s="89"/>
      <c r="H14" s="89"/>
      <c r="I14" s="32" t="s">
        <v>145</v>
      </c>
      <c r="J14" s="32" t="s">
        <v>146</v>
      </c>
      <c r="K14" s="32" t="s">
        <v>147</v>
      </c>
      <c r="L14" s="89"/>
      <c r="M14" s="89"/>
      <c r="N14" s="32" t="s">
        <v>145</v>
      </c>
      <c r="O14" s="32" t="s">
        <v>146</v>
      </c>
      <c r="P14" s="32" t="s">
        <v>147</v>
      </c>
      <c r="Q14" s="89"/>
      <c r="R14" s="89"/>
      <c r="S14" s="32" t="s">
        <v>145</v>
      </c>
      <c r="T14" s="32" t="s">
        <v>146</v>
      </c>
      <c r="U14" s="32" t="s">
        <v>147</v>
      </c>
      <c r="V14" s="89"/>
      <c r="W14" s="89"/>
      <c r="X14" s="32" t="s">
        <v>145</v>
      </c>
      <c r="Y14" s="32" t="s">
        <v>146</v>
      </c>
      <c r="Z14" s="32" t="s">
        <v>147</v>
      </c>
      <c r="AA14" s="89"/>
      <c r="AB14" s="89"/>
      <c r="AC14" s="32" t="s">
        <v>145</v>
      </c>
      <c r="AD14" s="32" t="s">
        <v>146</v>
      </c>
      <c r="AE14" s="32" t="s">
        <v>147</v>
      </c>
      <c r="AF14" s="89"/>
    </row>
    <row r="15" spans="2:32" ht="20.100000000000001" customHeight="1" thickBot="1" x14ac:dyDescent="0.25">
      <c r="B15" s="3" t="s">
        <v>22</v>
      </c>
      <c r="C15" s="20">
        <v>1821</v>
      </c>
      <c r="D15" s="20">
        <v>10</v>
      </c>
      <c r="E15" s="20">
        <v>1344</v>
      </c>
      <c r="F15" s="20">
        <v>467</v>
      </c>
      <c r="G15" s="20">
        <v>0</v>
      </c>
      <c r="H15" s="20">
        <v>1</v>
      </c>
      <c r="I15" s="20">
        <v>0</v>
      </c>
      <c r="J15" s="20">
        <v>1</v>
      </c>
      <c r="K15" s="20">
        <v>0</v>
      </c>
      <c r="L15" s="20">
        <v>0</v>
      </c>
      <c r="M15" s="20">
        <v>108</v>
      </c>
      <c r="N15" s="20">
        <v>0</v>
      </c>
      <c r="O15" s="20">
        <v>91</v>
      </c>
      <c r="P15" s="20">
        <v>17</v>
      </c>
      <c r="Q15" s="20">
        <v>0</v>
      </c>
      <c r="R15" s="20">
        <v>15</v>
      </c>
      <c r="S15" s="20">
        <v>0</v>
      </c>
      <c r="T15" s="20">
        <v>14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1945</v>
      </c>
      <c r="AC15" s="20">
        <v>10</v>
      </c>
      <c r="AD15" s="20">
        <v>1450</v>
      </c>
      <c r="AE15" s="20">
        <v>485</v>
      </c>
      <c r="AF15" s="20">
        <v>0</v>
      </c>
    </row>
    <row r="16" spans="2:32" ht="20.100000000000001" customHeight="1" thickBot="1" x14ac:dyDescent="0.25">
      <c r="B16" s="4" t="s">
        <v>23</v>
      </c>
      <c r="C16" s="21">
        <v>217</v>
      </c>
      <c r="D16" s="21">
        <v>0</v>
      </c>
      <c r="E16" s="21">
        <v>189</v>
      </c>
      <c r="F16" s="21">
        <v>28</v>
      </c>
      <c r="G16" s="21">
        <v>0</v>
      </c>
      <c r="H16" s="21">
        <v>2</v>
      </c>
      <c r="I16" s="21">
        <v>0</v>
      </c>
      <c r="J16" s="21">
        <v>1</v>
      </c>
      <c r="K16" s="21">
        <v>1</v>
      </c>
      <c r="L16" s="21">
        <v>0</v>
      </c>
      <c r="M16" s="21">
        <v>16</v>
      </c>
      <c r="N16" s="21">
        <v>0</v>
      </c>
      <c r="O16" s="21">
        <v>16</v>
      </c>
      <c r="P16" s="21">
        <v>0</v>
      </c>
      <c r="Q16" s="21">
        <v>0</v>
      </c>
      <c r="R16" s="21">
        <v>12</v>
      </c>
      <c r="S16" s="21">
        <v>0</v>
      </c>
      <c r="T16" s="21">
        <v>12</v>
      </c>
      <c r="U16" s="21">
        <v>0</v>
      </c>
      <c r="V16" s="21">
        <v>0</v>
      </c>
      <c r="W16" s="21">
        <v>1</v>
      </c>
      <c r="X16" s="21">
        <v>0</v>
      </c>
      <c r="Y16" s="21">
        <v>1</v>
      </c>
      <c r="Z16" s="21">
        <v>0</v>
      </c>
      <c r="AA16" s="21">
        <v>0</v>
      </c>
      <c r="AB16" s="21">
        <v>248</v>
      </c>
      <c r="AC16" s="21">
        <v>0</v>
      </c>
      <c r="AD16" s="21">
        <v>219</v>
      </c>
      <c r="AE16" s="21">
        <v>29</v>
      </c>
      <c r="AF16" s="21">
        <v>0</v>
      </c>
    </row>
    <row r="17" spans="2:32" ht="20.100000000000001" customHeight="1" thickBot="1" x14ac:dyDescent="0.25">
      <c r="B17" s="4" t="s">
        <v>24</v>
      </c>
      <c r="C17" s="21">
        <v>204</v>
      </c>
      <c r="D17" s="21">
        <v>0</v>
      </c>
      <c r="E17" s="21">
        <v>138</v>
      </c>
      <c r="F17" s="21">
        <v>66</v>
      </c>
      <c r="G17" s="21">
        <v>0</v>
      </c>
      <c r="H17" s="21">
        <v>3</v>
      </c>
      <c r="I17" s="21">
        <v>0</v>
      </c>
      <c r="J17" s="21">
        <v>3</v>
      </c>
      <c r="K17" s="21">
        <v>0</v>
      </c>
      <c r="L17" s="21">
        <v>0</v>
      </c>
      <c r="M17" s="21">
        <v>6</v>
      </c>
      <c r="N17" s="21">
        <v>0</v>
      </c>
      <c r="O17" s="21">
        <v>6</v>
      </c>
      <c r="P17" s="21">
        <v>0</v>
      </c>
      <c r="Q17" s="21">
        <v>0</v>
      </c>
      <c r="R17" s="21">
        <v>2</v>
      </c>
      <c r="S17" s="21">
        <v>0</v>
      </c>
      <c r="T17" s="21">
        <v>2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215</v>
      </c>
      <c r="AC17" s="21">
        <v>0</v>
      </c>
      <c r="AD17" s="21">
        <v>149</v>
      </c>
      <c r="AE17" s="21">
        <v>66</v>
      </c>
      <c r="AF17" s="21">
        <v>0</v>
      </c>
    </row>
    <row r="18" spans="2:32" ht="20.100000000000001" customHeight="1" thickBot="1" x14ac:dyDescent="0.25">
      <c r="B18" s="4" t="s">
        <v>25</v>
      </c>
      <c r="C18" s="21">
        <v>241</v>
      </c>
      <c r="D18" s="21">
        <v>0</v>
      </c>
      <c r="E18" s="21">
        <v>197</v>
      </c>
      <c r="F18" s="21">
        <v>44</v>
      </c>
      <c r="G18" s="21">
        <v>0</v>
      </c>
      <c r="H18" s="21">
        <v>3</v>
      </c>
      <c r="I18" s="21">
        <v>0</v>
      </c>
      <c r="J18" s="21">
        <v>1</v>
      </c>
      <c r="K18" s="21">
        <v>2</v>
      </c>
      <c r="L18" s="21">
        <v>0</v>
      </c>
      <c r="M18" s="21">
        <v>7</v>
      </c>
      <c r="N18" s="21">
        <v>0</v>
      </c>
      <c r="O18" s="21">
        <v>6</v>
      </c>
      <c r="P18" s="21">
        <v>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251</v>
      </c>
      <c r="AC18" s="21">
        <v>0</v>
      </c>
      <c r="AD18" s="21">
        <v>204</v>
      </c>
      <c r="AE18" s="21">
        <v>47</v>
      </c>
      <c r="AF18" s="21">
        <v>0</v>
      </c>
    </row>
    <row r="19" spans="2:32" ht="20.100000000000001" customHeight="1" thickBot="1" x14ac:dyDescent="0.25">
      <c r="B19" s="4" t="s">
        <v>26</v>
      </c>
      <c r="C19" s="21">
        <v>652</v>
      </c>
      <c r="D19" s="21">
        <v>15</v>
      </c>
      <c r="E19" s="21">
        <v>290</v>
      </c>
      <c r="F19" s="21">
        <v>348</v>
      </c>
      <c r="G19" s="21">
        <v>0</v>
      </c>
      <c r="H19" s="21">
        <v>4</v>
      </c>
      <c r="I19" s="21">
        <v>0</v>
      </c>
      <c r="J19" s="21">
        <v>4</v>
      </c>
      <c r="K19" s="21">
        <v>0</v>
      </c>
      <c r="L19" s="21">
        <v>0</v>
      </c>
      <c r="M19" s="21">
        <v>27</v>
      </c>
      <c r="N19" s="21">
        <v>0</v>
      </c>
      <c r="O19" s="21">
        <v>20</v>
      </c>
      <c r="P19" s="21">
        <v>7</v>
      </c>
      <c r="Q19" s="21">
        <v>0</v>
      </c>
      <c r="R19" s="21">
        <v>30</v>
      </c>
      <c r="S19" s="21">
        <v>0</v>
      </c>
      <c r="T19" s="21">
        <v>30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713</v>
      </c>
      <c r="AC19" s="21">
        <v>15</v>
      </c>
      <c r="AD19" s="21">
        <v>344</v>
      </c>
      <c r="AE19" s="21">
        <v>355</v>
      </c>
      <c r="AF19" s="21">
        <v>0</v>
      </c>
    </row>
    <row r="20" spans="2:32" ht="20.100000000000001" customHeight="1" thickBot="1" x14ac:dyDescent="0.25">
      <c r="B20" s="4" t="s">
        <v>27</v>
      </c>
      <c r="C20" s="21">
        <v>53</v>
      </c>
      <c r="D20" s="21">
        <v>0</v>
      </c>
      <c r="E20" s="21">
        <v>28</v>
      </c>
      <c r="F20" s="21">
        <v>25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</v>
      </c>
      <c r="N20" s="21">
        <v>0</v>
      </c>
      <c r="O20" s="21">
        <v>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55</v>
      </c>
      <c r="AC20" s="21">
        <v>0</v>
      </c>
      <c r="AD20" s="21">
        <v>30</v>
      </c>
      <c r="AE20" s="21">
        <v>25</v>
      </c>
      <c r="AF20" s="21">
        <v>0</v>
      </c>
    </row>
    <row r="21" spans="2:32" ht="20.100000000000001" customHeight="1" thickBot="1" x14ac:dyDescent="0.25">
      <c r="B21" s="4" t="s">
        <v>28</v>
      </c>
      <c r="C21" s="21">
        <v>313</v>
      </c>
      <c r="D21" s="21">
        <v>0</v>
      </c>
      <c r="E21" s="21">
        <v>202</v>
      </c>
      <c r="F21" s="21">
        <v>111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10</v>
      </c>
      <c r="N21" s="21">
        <v>0</v>
      </c>
      <c r="O21" s="21">
        <v>9</v>
      </c>
      <c r="P21" s="21">
        <v>1</v>
      </c>
      <c r="Q21" s="21">
        <v>0</v>
      </c>
      <c r="R21" s="21">
        <v>9</v>
      </c>
      <c r="S21" s="21">
        <v>0</v>
      </c>
      <c r="T21" s="21">
        <v>9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332</v>
      </c>
      <c r="AC21" s="21">
        <v>0</v>
      </c>
      <c r="AD21" s="21">
        <v>220</v>
      </c>
      <c r="AE21" s="21">
        <v>112</v>
      </c>
      <c r="AF21" s="21">
        <v>0</v>
      </c>
    </row>
    <row r="22" spans="2:32" ht="20.100000000000001" customHeight="1" thickBot="1" x14ac:dyDescent="0.25">
      <c r="B22" s="4" t="s">
        <v>29</v>
      </c>
      <c r="C22" s="21">
        <v>411</v>
      </c>
      <c r="D22" s="21">
        <v>0</v>
      </c>
      <c r="E22" s="21">
        <v>285</v>
      </c>
      <c r="F22" s="21">
        <v>126</v>
      </c>
      <c r="G22" s="21">
        <v>0</v>
      </c>
      <c r="H22" s="21">
        <v>7</v>
      </c>
      <c r="I22" s="21">
        <v>0</v>
      </c>
      <c r="J22" s="21">
        <v>2</v>
      </c>
      <c r="K22" s="21">
        <v>5</v>
      </c>
      <c r="L22" s="21">
        <v>0</v>
      </c>
      <c r="M22" s="21">
        <v>17</v>
      </c>
      <c r="N22" s="21">
        <v>0</v>
      </c>
      <c r="O22" s="21">
        <v>16</v>
      </c>
      <c r="P22" s="21">
        <v>1</v>
      </c>
      <c r="Q22" s="21">
        <v>0</v>
      </c>
      <c r="R22" s="21">
        <v>2</v>
      </c>
      <c r="S22" s="21">
        <v>0</v>
      </c>
      <c r="T22" s="21">
        <v>2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437</v>
      </c>
      <c r="AC22" s="21">
        <v>0</v>
      </c>
      <c r="AD22" s="21">
        <v>305</v>
      </c>
      <c r="AE22" s="21">
        <v>132</v>
      </c>
      <c r="AF22" s="21">
        <v>0</v>
      </c>
    </row>
    <row r="23" spans="2:32" ht="20.100000000000001" customHeight="1" thickBot="1" x14ac:dyDescent="0.25">
      <c r="B23" s="4" t="s">
        <v>30</v>
      </c>
      <c r="C23" s="21">
        <v>1347</v>
      </c>
      <c r="D23" s="21">
        <v>47</v>
      </c>
      <c r="E23" s="21">
        <v>668</v>
      </c>
      <c r="F23" s="21">
        <v>632</v>
      </c>
      <c r="G23" s="21">
        <v>0</v>
      </c>
      <c r="H23" s="21">
        <v>6</v>
      </c>
      <c r="I23" s="21">
        <v>0</v>
      </c>
      <c r="J23" s="21">
        <v>4</v>
      </c>
      <c r="K23" s="21">
        <v>2</v>
      </c>
      <c r="L23" s="21">
        <v>0</v>
      </c>
      <c r="M23" s="21">
        <v>10</v>
      </c>
      <c r="N23" s="21">
        <v>0</v>
      </c>
      <c r="O23" s="21">
        <v>9</v>
      </c>
      <c r="P23" s="21">
        <v>1</v>
      </c>
      <c r="Q23" s="21">
        <v>0</v>
      </c>
      <c r="R23" s="21">
        <v>4</v>
      </c>
      <c r="S23" s="21">
        <v>0</v>
      </c>
      <c r="T23" s="21">
        <v>4</v>
      </c>
      <c r="U23" s="21">
        <v>0</v>
      </c>
      <c r="V23" s="21">
        <v>0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1368</v>
      </c>
      <c r="AC23" s="21">
        <v>47</v>
      </c>
      <c r="AD23" s="21">
        <v>686</v>
      </c>
      <c r="AE23" s="21">
        <v>635</v>
      </c>
      <c r="AF23" s="21">
        <v>0</v>
      </c>
    </row>
    <row r="24" spans="2:32" ht="20.100000000000001" customHeight="1" thickBot="1" x14ac:dyDescent="0.25">
      <c r="B24" s="4" t="s">
        <v>31</v>
      </c>
      <c r="C24" s="21">
        <v>1194</v>
      </c>
      <c r="D24" s="21">
        <v>5</v>
      </c>
      <c r="E24" s="21">
        <v>1042</v>
      </c>
      <c r="F24" s="21">
        <v>147</v>
      </c>
      <c r="G24" s="21">
        <v>0</v>
      </c>
      <c r="H24" s="21">
        <v>8</v>
      </c>
      <c r="I24" s="21">
        <v>0</v>
      </c>
      <c r="J24" s="21">
        <v>7</v>
      </c>
      <c r="K24" s="21">
        <v>1</v>
      </c>
      <c r="L24" s="21">
        <v>0</v>
      </c>
      <c r="M24" s="21">
        <v>64</v>
      </c>
      <c r="N24" s="21">
        <v>0</v>
      </c>
      <c r="O24" s="21">
        <v>60</v>
      </c>
      <c r="P24" s="21">
        <v>4</v>
      </c>
      <c r="Q24" s="21">
        <v>0</v>
      </c>
      <c r="R24" s="21">
        <v>21</v>
      </c>
      <c r="S24" s="21">
        <v>0</v>
      </c>
      <c r="T24" s="21">
        <v>21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1287</v>
      </c>
      <c r="AC24" s="21">
        <v>5</v>
      </c>
      <c r="AD24" s="21">
        <v>1130</v>
      </c>
      <c r="AE24" s="21">
        <v>152</v>
      </c>
      <c r="AF24" s="21">
        <v>0</v>
      </c>
    </row>
    <row r="25" spans="2:32" ht="20.100000000000001" customHeight="1" thickBot="1" x14ac:dyDescent="0.25">
      <c r="B25" s="4" t="s">
        <v>32</v>
      </c>
      <c r="C25" s="21">
        <v>197</v>
      </c>
      <c r="D25" s="21">
        <v>0</v>
      </c>
      <c r="E25" s="21">
        <v>144</v>
      </c>
      <c r="F25" s="21">
        <v>53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</v>
      </c>
      <c r="N25" s="21">
        <v>0</v>
      </c>
      <c r="O25" s="21">
        <v>4</v>
      </c>
      <c r="P25" s="21">
        <v>0</v>
      </c>
      <c r="Q25" s="21">
        <v>0</v>
      </c>
      <c r="R25" s="21">
        <v>2</v>
      </c>
      <c r="S25" s="21">
        <v>0</v>
      </c>
      <c r="T25" s="21">
        <v>2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203</v>
      </c>
      <c r="AC25" s="21">
        <v>0</v>
      </c>
      <c r="AD25" s="21">
        <v>150</v>
      </c>
      <c r="AE25" s="21">
        <v>53</v>
      </c>
      <c r="AF25" s="21">
        <v>0</v>
      </c>
    </row>
    <row r="26" spans="2:32" ht="20.100000000000001" customHeight="1" thickBot="1" x14ac:dyDescent="0.25">
      <c r="B26" s="4" t="s">
        <v>33</v>
      </c>
      <c r="C26" s="21">
        <v>389</v>
      </c>
      <c r="D26" s="21">
        <v>1</v>
      </c>
      <c r="E26" s="21">
        <v>222</v>
      </c>
      <c r="F26" s="21">
        <v>166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43</v>
      </c>
      <c r="N26" s="21">
        <v>0</v>
      </c>
      <c r="O26" s="21">
        <v>38</v>
      </c>
      <c r="P26" s="21">
        <v>5</v>
      </c>
      <c r="Q26" s="21">
        <v>0</v>
      </c>
      <c r="R26" s="21">
        <v>1</v>
      </c>
      <c r="S26" s="21">
        <v>0</v>
      </c>
      <c r="T26" s="21">
        <v>1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433</v>
      </c>
      <c r="AC26" s="21">
        <v>1</v>
      </c>
      <c r="AD26" s="21">
        <v>261</v>
      </c>
      <c r="AE26" s="21">
        <v>171</v>
      </c>
      <c r="AF26" s="21">
        <v>0</v>
      </c>
    </row>
    <row r="27" spans="2:32" ht="20.100000000000001" customHeight="1" thickBot="1" x14ac:dyDescent="0.25">
      <c r="B27" s="4" t="s">
        <v>34</v>
      </c>
      <c r="C27" s="21">
        <v>1349</v>
      </c>
      <c r="D27" s="21">
        <v>7</v>
      </c>
      <c r="E27" s="21">
        <v>689</v>
      </c>
      <c r="F27" s="21">
        <v>653</v>
      </c>
      <c r="G27" s="21">
        <v>0</v>
      </c>
      <c r="H27" s="21">
        <v>13</v>
      </c>
      <c r="I27" s="21">
        <v>0</v>
      </c>
      <c r="J27" s="21">
        <v>9</v>
      </c>
      <c r="K27" s="21">
        <v>4</v>
      </c>
      <c r="L27" s="21">
        <v>0</v>
      </c>
      <c r="M27" s="21">
        <v>42</v>
      </c>
      <c r="N27" s="21">
        <v>0</v>
      </c>
      <c r="O27" s="21">
        <v>39</v>
      </c>
      <c r="P27" s="21">
        <v>3</v>
      </c>
      <c r="Q27" s="21">
        <v>0</v>
      </c>
      <c r="R27" s="21">
        <v>1</v>
      </c>
      <c r="S27" s="21">
        <v>0</v>
      </c>
      <c r="T27" s="21">
        <v>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1405</v>
      </c>
      <c r="AC27" s="21">
        <v>7</v>
      </c>
      <c r="AD27" s="21">
        <v>738</v>
      </c>
      <c r="AE27" s="21">
        <v>660</v>
      </c>
      <c r="AF27" s="21">
        <v>0</v>
      </c>
    </row>
    <row r="28" spans="2:32" ht="20.100000000000001" customHeight="1" thickBot="1" x14ac:dyDescent="0.25">
      <c r="B28" s="4" t="s">
        <v>35</v>
      </c>
      <c r="C28" s="21">
        <v>285</v>
      </c>
      <c r="D28" s="21">
        <v>0</v>
      </c>
      <c r="E28" s="21">
        <v>244</v>
      </c>
      <c r="F28" s="21">
        <v>41</v>
      </c>
      <c r="G28" s="21">
        <v>0</v>
      </c>
      <c r="H28" s="21">
        <v>4</v>
      </c>
      <c r="I28" s="21">
        <v>0</v>
      </c>
      <c r="J28" s="21">
        <v>4</v>
      </c>
      <c r="K28" s="21">
        <v>0</v>
      </c>
      <c r="L28" s="21">
        <v>0</v>
      </c>
      <c r="M28" s="21">
        <v>14</v>
      </c>
      <c r="N28" s="21">
        <v>0</v>
      </c>
      <c r="O28" s="21">
        <v>14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303</v>
      </c>
      <c r="AC28" s="21">
        <v>0</v>
      </c>
      <c r="AD28" s="21">
        <v>262</v>
      </c>
      <c r="AE28" s="21">
        <v>41</v>
      </c>
      <c r="AF28" s="21">
        <v>0</v>
      </c>
    </row>
    <row r="29" spans="2:32" ht="20.100000000000001" customHeight="1" thickBot="1" x14ac:dyDescent="0.25">
      <c r="B29" s="4" t="s">
        <v>36</v>
      </c>
      <c r="C29" s="21">
        <v>80</v>
      </c>
      <c r="D29" s="21">
        <v>0</v>
      </c>
      <c r="E29" s="21">
        <v>63</v>
      </c>
      <c r="F29" s="21">
        <v>17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80</v>
      </c>
      <c r="AC29" s="21">
        <v>0</v>
      </c>
      <c r="AD29" s="21">
        <v>63</v>
      </c>
      <c r="AE29" s="21">
        <v>17</v>
      </c>
      <c r="AF29" s="21">
        <v>0</v>
      </c>
    </row>
    <row r="30" spans="2:32" ht="20.100000000000001" customHeight="1" thickBot="1" x14ac:dyDescent="0.25">
      <c r="B30" s="5" t="s">
        <v>37</v>
      </c>
      <c r="C30" s="21">
        <v>178</v>
      </c>
      <c r="D30" s="21">
        <v>0</v>
      </c>
      <c r="E30" s="21">
        <v>114</v>
      </c>
      <c r="F30" s="21">
        <v>64</v>
      </c>
      <c r="G30" s="21">
        <v>0</v>
      </c>
      <c r="H30" s="21">
        <v>1</v>
      </c>
      <c r="I30" s="21">
        <v>0</v>
      </c>
      <c r="J30" s="21">
        <v>0</v>
      </c>
      <c r="K30" s="21">
        <v>1</v>
      </c>
      <c r="L30" s="21">
        <v>0</v>
      </c>
      <c r="M30" s="21">
        <v>9</v>
      </c>
      <c r="N30" s="21">
        <v>0</v>
      </c>
      <c r="O30" s="21">
        <v>9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188</v>
      </c>
      <c r="AC30" s="21">
        <v>0</v>
      </c>
      <c r="AD30" s="21">
        <v>123</v>
      </c>
      <c r="AE30" s="21">
        <v>65</v>
      </c>
      <c r="AF30" s="21">
        <v>0</v>
      </c>
    </row>
    <row r="31" spans="2:32" ht="20.100000000000001" customHeight="1" thickBot="1" x14ac:dyDescent="0.25">
      <c r="B31" s="6" t="s">
        <v>38</v>
      </c>
      <c r="C31" s="22">
        <v>66</v>
      </c>
      <c r="D31" s="22">
        <v>0</v>
      </c>
      <c r="E31" s="22">
        <v>60</v>
      </c>
      <c r="F31" s="22">
        <v>6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  <c r="O31" s="22">
        <v>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67</v>
      </c>
      <c r="AC31" s="22">
        <v>0</v>
      </c>
      <c r="AD31" s="22">
        <v>61</v>
      </c>
      <c r="AE31" s="22">
        <v>6</v>
      </c>
      <c r="AF31" s="22">
        <v>0</v>
      </c>
    </row>
    <row r="32" spans="2:32" ht="20.100000000000001" customHeight="1" thickBot="1" x14ac:dyDescent="0.25">
      <c r="B32" s="7" t="s">
        <v>39</v>
      </c>
      <c r="C32" s="9">
        <v>8997</v>
      </c>
      <c r="D32" s="9">
        <v>85</v>
      </c>
      <c r="E32" s="9">
        <v>5919</v>
      </c>
      <c r="F32" s="9">
        <v>2994</v>
      </c>
      <c r="G32" s="9">
        <v>0</v>
      </c>
      <c r="H32" s="9">
        <v>52</v>
      </c>
      <c r="I32" s="9">
        <v>0</v>
      </c>
      <c r="J32" s="9">
        <v>36</v>
      </c>
      <c r="K32" s="9">
        <v>16</v>
      </c>
      <c r="L32" s="9">
        <v>0</v>
      </c>
      <c r="M32" s="9">
        <v>380</v>
      </c>
      <c r="N32" s="9">
        <v>0</v>
      </c>
      <c r="O32" s="9">
        <v>340</v>
      </c>
      <c r="P32" s="9">
        <v>40</v>
      </c>
      <c r="Q32" s="9">
        <v>0</v>
      </c>
      <c r="R32" s="9">
        <v>99</v>
      </c>
      <c r="S32" s="9">
        <v>0</v>
      </c>
      <c r="T32" s="9">
        <v>98</v>
      </c>
      <c r="U32" s="9">
        <v>1</v>
      </c>
      <c r="V32" s="9">
        <v>0</v>
      </c>
      <c r="W32" s="9">
        <v>2</v>
      </c>
      <c r="X32" s="9">
        <v>0</v>
      </c>
      <c r="Y32" s="9">
        <v>2</v>
      </c>
      <c r="Z32" s="9">
        <v>0</v>
      </c>
      <c r="AA32" s="9">
        <v>0</v>
      </c>
      <c r="AB32" s="9">
        <v>9530</v>
      </c>
      <c r="AC32" s="9">
        <v>85</v>
      </c>
      <c r="AD32" s="9">
        <v>6395</v>
      </c>
      <c r="AE32" s="9">
        <v>3051</v>
      </c>
      <c r="AF32" s="9">
        <v>0</v>
      </c>
    </row>
    <row r="35" spans="2:2" x14ac:dyDescent="0.2">
      <c r="B35" s="71" t="s">
        <v>253</v>
      </c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30"/>
      <c r="C12" s="88" t="s">
        <v>78</v>
      </c>
      <c r="D12" s="88"/>
      <c r="E12" s="88"/>
      <c r="F12" s="88"/>
      <c r="G12" s="88"/>
      <c r="H12" s="88" t="s">
        <v>143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2:22" ht="25.5" customHeight="1" x14ac:dyDescent="0.2">
      <c r="B13" s="30"/>
      <c r="C13" s="88"/>
      <c r="D13" s="88"/>
      <c r="E13" s="88"/>
      <c r="F13" s="88"/>
      <c r="G13" s="88"/>
      <c r="H13" s="88" t="s">
        <v>145</v>
      </c>
      <c r="I13" s="88"/>
      <c r="J13" s="88"/>
      <c r="K13" s="88"/>
      <c r="L13" s="90"/>
      <c r="M13" s="88" t="s">
        <v>146</v>
      </c>
      <c r="N13" s="88"/>
      <c r="O13" s="88"/>
      <c r="P13" s="88"/>
      <c r="Q13" s="90"/>
      <c r="R13" s="88" t="s">
        <v>147</v>
      </c>
      <c r="S13" s="88"/>
      <c r="T13" s="88"/>
      <c r="U13" s="88"/>
      <c r="V13" s="90"/>
    </row>
    <row r="14" spans="2:22" ht="45" customHeight="1" x14ac:dyDescent="0.2">
      <c r="B14" s="30"/>
      <c r="C14" s="67" t="s">
        <v>138</v>
      </c>
      <c r="D14" s="67" t="s">
        <v>139</v>
      </c>
      <c r="E14" s="67" t="s">
        <v>148</v>
      </c>
      <c r="F14" s="67" t="s">
        <v>149</v>
      </c>
      <c r="G14" s="67" t="s">
        <v>142</v>
      </c>
      <c r="H14" s="67" t="s">
        <v>138</v>
      </c>
      <c r="I14" s="67" t="s">
        <v>139</v>
      </c>
      <c r="J14" s="67" t="s">
        <v>148</v>
      </c>
      <c r="K14" s="67" t="s">
        <v>149</v>
      </c>
      <c r="L14" s="67" t="s">
        <v>142</v>
      </c>
      <c r="M14" s="67" t="s">
        <v>138</v>
      </c>
      <c r="N14" s="67" t="s">
        <v>139</v>
      </c>
      <c r="O14" s="67" t="s">
        <v>148</v>
      </c>
      <c r="P14" s="67" t="s">
        <v>149</v>
      </c>
      <c r="Q14" s="67" t="s">
        <v>142</v>
      </c>
      <c r="R14" s="67" t="s">
        <v>138</v>
      </c>
      <c r="S14" s="67" t="s">
        <v>139</v>
      </c>
      <c r="T14" s="67" t="s">
        <v>148</v>
      </c>
      <c r="U14" s="67" t="s">
        <v>149</v>
      </c>
      <c r="V14" s="67" t="s">
        <v>142</v>
      </c>
    </row>
    <row r="15" spans="2:22" ht="20.100000000000001" customHeight="1" thickBot="1" x14ac:dyDescent="0.25">
      <c r="B15" s="3" t="s">
        <v>22</v>
      </c>
      <c r="C15" s="39">
        <f>IF('Órdenes según Instancia'!C15=0,"-",IF('Órdenes según Instancia'!AB15=0,"-",('Órdenes según Instancia'!C15/'Órdenes según Instancia'!AB15)))</f>
        <v>0.93624678663239069</v>
      </c>
      <c r="D15" s="39">
        <f>IF('Órdenes según Instancia'!H15=0,"-",IF('Órdenes según Instancia'!AB15=0,"-",('Órdenes según Instancia'!H15/'Órdenes según Instancia'!AB15)))</f>
        <v>5.1413881748071976E-4</v>
      </c>
      <c r="E15" s="39">
        <f>IF('Órdenes según Instancia'!M15=0,"-",IF('Órdenes según Instancia'!AB15=0,"-",('Órdenes según Instancia'!M15/'Órdenes según Instancia'!AB15)))</f>
        <v>5.5526992287917736E-2</v>
      </c>
      <c r="F15" s="39">
        <f>IF('Órdenes según Instancia'!R15=0,"-",IF('Órdenes según Instancia'!AB15=0,"-",('Órdenes según Instancia'!R15/'Órdenes según Instancia'!AB15)))</f>
        <v>7.7120822622107968E-3</v>
      </c>
      <c r="G15" s="39" t="str">
        <f>IF('Órdenes según Instancia'!W15=0,"-",IF('Órdenes según Instancia'!AB15=0,"-",('Órdenes según Instancia'!W15/'Órdenes según Instancia'!AB15)))</f>
        <v>-</v>
      </c>
      <c r="H15" s="39">
        <f>IF('Órdenes según Instancia'!D15=0,"-",IF('Órdenes según Instancia'!AC15=0,"-",('Órdenes según Instancia'!D15/'Órdenes según Instancia'!AC15)))</f>
        <v>1</v>
      </c>
      <c r="I15" s="39" t="str">
        <f>IF('Órdenes según Instancia'!I15=0,"-",IF('Órdenes según Instancia'!AC15=0,"-",('Órdenes según Instancia'!I15/'Órdenes según Instancia'!AC15)))</f>
        <v>-</v>
      </c>
      <c r="J15" s="39" t="str">
        <f>IF('Órdenes según Instancia'!N15=0,"-",IF('Órdenes según Instancia'!AC15=0,"-",('Órdenes según Instancia'!N15/'Órdenes según Instancia'!AC15)))</f>
        <v>-</v>
      </c>
      <c r="K15" s="39" t="str">
        <f>IF('Órdenes según Instancia'!S15=0,"-",IF('Órdenes según Instancia'!AC15=0,"-",('Órdenes según Instancia'!S15/'Órdenes según Instancia'!AC15)))</f>
        <v>-</v>
      </c>
      <c r="L15" s="39" t="str">
        <f>IF('Órdenes según Instancia'!X15=0,"-",IF('Órdenes según Instancia'!AC15=0,"-",('Órdenes según Instancia'!X15/'Órdenes según Instancia'!AC15)))</f>
        <v>-</v>
      </c>
      <c r="M15" s="39">
        <f>IF('Órdenes según Instancia'!E15=0,"-",IF('Órdenes según Instancia'!AD15=0,"-",('Órdenes según Instancia'!E15/'Órdenes según Instancia'!AD15)))</f>
        <v>0.92689655172413798</v>
      </c>
      <c r="N15" s="39">
        <f>IF('Órdenes según Instancia'!J15=0,"-",IF('Órdenes según Instancia'!AD15=0,"-",('Órdenes según Instancia'!J15/'Órdenes según Instancia'!AD15)))</f>
        <v>6.8965517241379305E-4</v>
      </c>
      <c r="O15" s="39">
        <f>IF('Órdenes según Instancia'!O15=0,"-",IF('Órdenes según Instancia'!AD15=0,"-",('Órdenes según Instancia'!O15/'Órdenes según Instancia'!AD15)))</f>
        <v>6.2758620689655167E-2</v>
      </c>
      <c r="P15" s="39">
        <f>IF('Órdenes según Instancia'!T15=0,"-",IF('Órdenes según Instancia'!AD15=0,"-",('Órdenes según Instancia'!T15/'Órdenes según Instancia'!AD15)))</f>
        <v>9.655172413793104E-3</v>
      </c>
      <c r="Q15" s="39" t="str">
        <f>IF('Órdenes según Instancia'!Y15=0,"-",IF('Órdenes según Instancia'!AD15=0,"-",('Órdenes según Instancia'!Y15/'Órdenes según Instancia'!AD15)))</f>
        <v>-</v>
      </c>
      <c r="R15" s="39">
        <f>IF('Órdenes según Instancia'!F15=0,"-",IF('Órdenes según Instancia'!AE15=0,"-",('Órdenes según Instancia'!F15/'Órdenes según Instancia'!AE15)))</f>
        <v>0.96288659793814435</v>
      </c>
      <c r="S15" s="39" t="str">
        <f>IF('Órdenes según Instancia'!K15=0,"-",IF('Órdenes según Instancia'!AE15=0,"-",('Órdenes según Instancia'!K15/'Órdenes según Instancia'!AE15)))</f>
        <v>-</v>
      </c>
      <c r="T15" s="39">
        <f>IF('Órdenes según Instancia'!P15=0,"-",IF('Órdenes según Instancia'!AE15=0,"-",('Órdenes según Instancia'!P15/'Órdenes según Instancia'!AE15)))</f>
        <v>3.5051546391752578E-2</v>
      </c>
      <c r="U15" s="39">
        <f>IF('Órdenes según Instancia'!U15=0,"-",IF('Órdenes según Instancia'!AE15=0,"-",('Órdenes según Instancia'!U15/('Órdenes según Instancia'!AE15))))</f>
        <v>2.0618556701030928E-3</v>
      </c>
      <c r="V15" s="39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37">
        <f>IF('Órdenes según Instancia'!C16=0,"-",IF('Órdenes según Instancia'!AB16=0,"-",('Órdenes según Instancia'!C16/'Órdenes según Instancia'!AB16)))</f>
        <v>0.875</v>
      </c>
      <c r="D16" s="37">
        <f>IF('Órdenes según Instancia'!H16=0,"-",IF('Órdenes según Instancia'!AB16=0,"-",('Órdenes según Instancia'!H16/'Órdenes según Instancia'!AB16)))</f>
        <v>8.0645161290322578E-3</v>
      </c>
      <c r="E16" s="37">
        <f>IF('Órdenes según Instancia'!M16=0,"-",IF('Órdenes según Instancia'!AB16=0,"-",('Órdenes según Instancia'!M16/'Órdenes según Instancia'!AB16)))</f>
        <v>6.4516129032258063E-2</v>
      </c>
      <c r="F16" s="37">
        <f>IF('Órdenes según Instancia'!R16=0,"-",IF('Órdenes según Instancia'!AB16=0,"-",('Órdenes según Instancia'!R16/'Órdenes según Instancia'!AB16)))</f>
        <v>4.8387096774193547E-2</v>
      </c>
      <c r="G16" s="37">
        <f>IF('Órdenes según Instancia'!W16=0,"-",IF('Órdenes según Instancia'!AB16=0,"-",('Órdenes según Instancia'!W16/'Órdenes según Instancia'!AB16)))</f>
        <v>4.0322580645161289E-3</v>
      </c>
      <c r="H16" s="37" t="str">
        <f>IF('Órdenes según Instancia'!D16=0,"-",IF('Órdenes según Instancia'!AC16=0,"-",('Órdenes según Instancia'!D16/'Órdenes según Instancia'!AC16)))</f>
        <v>-</v>
      </c>
      <c r="I16" s="37" t="str">
        <f>IF('Órdenes según Instancia'!I16=0,"-",IF('Órdenes según Instancia'!AC16=0,"-",('Órdenes según Instancia'!I16/'Órdenes según Instancia'!AC16)))</f>
        <v>-</v>
      </c>
      <c r="J16" s="37" t="str">
        <f>IF('Órdenes según Instancia'!N16=0,"-",IF('Órdenes según Instancia'!AC16=0,"-",('Órdenes según Instancia'!N16/'Órdenes según Instancia'!AC16)))</f>
        <v>-</v>
      </c>
      <c r="K16" s="37" t="str">
        <f>IF('Órdenes según Instancia'!S16=0,"-",IF('Órdenes según Instancia'!AC16=0,"-",('Órdenes según Instancia'!S16/'Órdenes según Instancia'!AC16)))</f>
        <v>-</v>
      </c>
      <c r="L16" s="37" t="str">
        <f>IF('Órdenes según Instancia'!X16=0,"-",IF('Órdenes según Instancia'!AC16=0,"-",('Órdenes según Instancia'!X16/'Órdenes según Instancia'!AC16)))</f>
        <v>-</v>
      </c>
      <c r="M16" s="37">
        <f>IF('Órdenes según Instancia'!E16=0,"-",IF('Órdenes según Instancia'!AD16=0,"-",('Órdenes según Instancia'!E16/'Órdenes según Instancia'!AD16)))</f>
        <v>0.86301369863013699</v>
      </c>
      <c r="N16" s="37">
        <f>IF('Órdenes según Instancia'!J16=0,"-",IF('Órdenes según Instancia'!AD16=0,"-",('Órdenes según Instancia'!J16/'Órdenes según Instancia'!AD16)))</f>
        <v>4.5662100456621002E-3</v>
      </c>
      <c r="O16" s="37">
        <f>IF('Órdenes según Instancia'!O16=0,"-",IF('Órdenes según Instancia'!AD16=0,"-",('Órdenes según Instancia'!O16/'Órdenes según Instancia'!AD16)))</f>
        <v>7.3059360730593603E-2</v>
      </c>
      <c r="P16" s="37">
        <f>IF('Órdenes según Instancia'!T16=0,"-",IF('Órdenes según Instancia'!AD16=0,"-",('Órdenes según Instancia'!T16/'Órdenes según Instancia'!AD16)))</f>
        <v>5.4794520547945202E-2</v>
      </c>
      <c r="Q16" s="37">
        <f>IF('Órdenes según Instancia'!Y16=0,"-",IF('Órdenes según Instancia'!AD16=0,"-",('Órdenes según Instancia'!Y16/'Órdenes según Instancia'!AD16)))</f>
        <v>4.5662100456621002E-3</v>
      </c>
      <c r="R16" s="37">
        <f>IF('Órdenes según Instancia'!F16=0,"-",IF('Órdenes según Instancia'!AE16=0,"-",('Órdenes según Instancia'!F16/'Órdenes según Instancia'!AE16)))</f>
        <v>0.96551724137931039</v>
      </c>
      <c r="S16" s="37">
        <f>IF('Órdenes según Instancia'!K16=0,"-",IF('Órdenes según Instancia'!AE16=0,"-",('Órdenes según Instancia'!K16/'Órdenes según Instancia'!AE16)))</f>
        <v>3.4482758620689655E-2</v>
      </c>
      <c r="T16" s="37" t="str">
        <f>IF('Órdenes según Instancia'!P16=0,"-",IF('Órdenes según Instancia'!AE16=0,"-",('Órdenes según Instancia'!P16/'Órdenes según Instancia'!AE16)))</f>
        <v>-</v>
      </c>
      <c r="U16" s="37" t="str">
        <f>IF('Órdenes según Instancia'!U16=0,"-",IF('Órdenes según Instancia'!AE16=0,"-",('Órdenes según Instancia'!U16/('Órdenes según Instancia'!AE16))))</f>
        <v>-</v>
      </c>
      <c r="V16" s="37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37">
        <f>IF('Órdenes según Instancia'!C17=0,"-",IF('Órdenes según Instancia'!AB17=0,"-",('Órdenes según Instancia'!C17/'Órdenes según Instancia'!AB17)))</f>
        <v>0.94883720930232562</v>
      </c>
      <c r="D17" s="37">
        <f>IF('Órdenes según Instancia'!H17=0,"-",IF('Órdenes según Instancia'!AB17=0,"-",('Órdenes según Instancia'!H17/'Órdenes según Instancia'!AB17)))</f>
        <v>1.3953488372093023E-2</v>
      </c>
      <c r="E17" s="37">
        <f>IF('Órdenes según Instancia'!M17=0,"-",IF('Órdenes según Instancia'!AB17=0,"-",('Órdenes según Instancia'!M17/'Órdenes según Instancia'!AB17)))</f>
        <v>2.7906976744186046E-2</v>
      </c>
      <c r="F17" s="37">
        <f>IF('Órdenes según Instancia'!R17=0,"-",IF('Órdenes según Instancia'!AB17=0,"-",('Órdenes según Instancia'!R17/'Órdenes según Instancia'!AB17)))</f>
        <v>9.3023255813953487E-3</v>
      </c>
      <c r="G17" s="37" t="str">
        <f>IF('Órdenes según Instancia'!W17=0,"-",IF('Órdenes según Instancia'!AB17=0,"-",('Órdenes según Instancia'!W17/'Órdenes según Instancia'!AB17)))</f>
        <v>-</v>
      </c>
      <c r="H17" s="37" t="str">
        <f>IF('Órdenes según Instancia'!D17=0,"-",IF('Órdenes según Instancia'!AC17=0,"-",('Órdenes según Instancia'!D17/'Órdenes según Instancia'!AC17)))</f>
        <v>-</v>
      </c>
      <c r="I17" s="37" t="str">
        <f>IF('Órdenes según Instancia'!I17=0,"-",IF('Órdenes según Instancia'!AC17=0,"-",('Órdenes según Instancia'!I17/'Órdenes según Instancia'!AC17)))</f>
        <v>-</v>
      </c>
      <c r="J17" s="37" t="str">
        <f>IF('Órdenes según Instancia'!N17=0,"-",IF('Órdenes según Instancia'!AC17=0,"-",('Órdenes según Instancia'!N17/'Órdenes según Instancia'!AC17)))</f>
        <v>-</v>
      </c>
      <c r="K17" s="37" t="str">
        <f>IF('Órdenes según Instancia'!S17=0,"-",IF('Órdenes según Instancia'!AC17=0,"-",('Órdenes según Instancia'!S17/'Órdenes según Instancia'!AC17)))</f>
        <v>-</v>
      </c>
      <c r="L17" s="37" t="str">
        <f>IF('Órdenes según Instancia'!X17=0,"-",IF('Órdenes según Instancia'!AC17=0,"-",('Órdenes según Instancia'!X17/'Órdenes según Instancia'!AC17)))</f>
        <v>-</v>
      </c>
      <c r="M17" s="37">
        <f>IF('Órdenes según Instancia'!E17=0,"-",IF('Órdenes según Instancia'!AD17=0,"-",('Órdenes según Instancia'!E17/'Órdenes según Instancia'!AD17)))</f>
        <v>0.9261744966442953</v>
      </c>
      <c r="N17" s="37">
        <f>IF('Órdenes según Instancia'!J17=0,"-",IF('Órdenes según Instancia'!AD17=0,"-",('Órdenes según Instancia'!J17/'Órdenes según Instancia'!AD17)))</f>
        <v>2.0134228187919462E-2</v>
      </c>
      <c r="O17" s="37">
        <f>IF('Órdenes según Instancia'!O17=0,"-",IF('Órdenes según Instancia'!AD17=0,"-",('Órdenes según Instancia'!O17/'Órdenes según Instancia'!AD17)))</f>
        <v>4.0268456375838924E-2</v>
      </c>
      <c r="P17" s="37">
        <f>IF('Órdenes según Instancia'!T17=0,"-",IF('Órdenes según Instancia'!AD17=0,"-",('Órdenes según Instancia'!T17/'Órdenes según Instancia'!AD17)))</f>
        <v>1.3422818791946308E-2</v>
      </c>
      <c r="Q17" s="37" t="str">
        <f>IF('Órdenes según Instancia'!Y17=0,"-",IF('Órdenes según Instancia'!AD17=0,"-",('Órdenes según Instancia'!Y17/'Órdenes según Instancia'!AD17)))</f>
        <v>-</v>
      </c>
      <c r="R17" s="37">
        <f>IF('Órdenes según Instancia'!F17=0,"-",IF('Órdenes según Instancia'!AE17=0,"-",('Órdenes según Instancia'!F17/'Órdenes según Instancia'!AE17)))</f>
        <v>1</v>
      </c>
      <c r="S17" s="37" t="str">
        <f>IF('Órdenes según Instancia'!K17=0,"-",IF('Órdenes según Instancia'!AE17=0,"-",('Órdenes según Instancia'!K17/'Órdenes según Instancia'!AE17)))</f>
        <v>-</v>
      </c>
      <c r="T17" s="37" t="str">
        <f>IF('Órdenes según Instancia'!P17=0,"-",IF('Órdenes según Instancia'!AE17=0,"-",('Órdenes según Instancia'!P17/'Órdenes según Instancia'!AE17)))</f>
        <v>-</v>
      </c>
      <c r="U17" s="37" t="str">
        <f>IF('Órdenes según Instancia'!U17=0,"-",IF('Órdenes según Instancia'!AE17=0,"-",('Órdenes según Instancia'!U17/('Órdenes según Instancia'!AE17))))</f>
        <v>-</v>
      </c>
      <c r="V17" s="37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37">
        <f>IF('Órdenes según Instancia'!C18=0,"-",IF('Órdenes según Instancia'!AB18=0,"-",('Órdenes según Instancia'!C18/'Órdenes según Instancia'!AB18)))</f>
        <v>0.96015936254980083</v>
      </c>
      <c r="D18" s="37">
        <f>IF('Órdenes según Instancia'!H18=0,"-",IF('Órdenes según Instancia'!AB18=0,"-",('Órdenes según Instancia'!H18/'Órdenes según Instancia'!AB18)))</f>
        <v>1.1952191235059761E-2</v>
      </c>
      <c r="E18" s="37">
        <f>IF('Órdenes según Instancia'!M18=0,"-",IF('Órdenes según Instancia'!AB18=0,"-",('Órdenes según Instancia'!M18/'Órdenes según Instancia'!AB18)))</f>
        <v>2.7888446215139442E-2</v>
      </c>
      <c r="F18" s="37" t="str">
        <f>IF('Órdenes según Instancia'!R18=0,"-",IF('Órdenes según Instancia'!AB18=0,"-",('Órdenes según Instancia'!R18/'Órdenes según Instancia'!AB18)))</f>
        <v>-</v>
      </c>
      <c r="G18" s="37" t="str">
        <f>IF('Órdenes según Instancia'!W18=0,"-",IF('Órdenes según Instancia'!AB18=0,"-",('Órdenes según Instancia'!W18/'Órdenes según Instancia'!AB18)))</f>
        <v>-</v>
      </c>
      <c r="H18" s="37" t="str">
        <f>IF('Órdenes según Instancia'!D18=0,"-",IF('Órdenes según Instancia'!AC18=0,"-",('Órdenes según Instancia'!D18/'Órdenes según Instancia'!AC18)))</f>
        <v>-</v>
      </c>
      <c r="I18" s="37" t="str">
        <f>IF('Órdenes según Instancia'!I18=0,"-",IF('Órdenes según Instancia'!AC18=0,"-",('Órdenes según Instancia'!I18/'Órdenes según Instancia'!AC18)))</f>
        <v>-</v>
      </c>
      <c r="J18" s="37" t="str">
        <f>IF('Órdenes según Instancia'!N18=0,"-",IF('Órdenes según Instancia'!AC18=0,"-",('Órdenes según Instancia'!N18/'Órdenes según Instancia'!AC18)))</f>
        <v>-</v>
      </c>
      <c r="K18" s="37" t="str">
        <f>IF('Órdenes según Instancia'!S18=0,"-",IF('Órdenes según Instancia'!AC18=0,"-",('Órdenes según Instancia'!S18/'Órdenes según Instancia'!AC18)))</f>
        <v>-</v>
      </c>
      <c r="L18" s="37" t="str">
        <f>IF('Órdenes según Instancia'!X18=0,"-",IF('Órdenes según Instancia'!AC18=0,"-",('Órdenes según Instancia'!X18/'Órdenes según Instancia'!AC18)))</f>
        <v>-</v>
      </c>
      <c r="M18" s="37">
        <f>IF('Órdenes según Instancia'!E18=0,"-",IF('Órdenes según Instancia'!AD18=0,"-",('Órdenes según Instancia'!E18/'Órdenes según Instancia'!AD18)))</f>
        <v>0.96568627450980393</v>
      </c>
      <c r="N18" s="37">
        <f>IF('Órdenes según Instancia'!J18=0,"-",IF('Órdenes según Instancia'!AD18=0,"-",('Órdenes según Instancia'!J18/'Órdenes según Instancia'!AD18)))</f>
        <v>4.9019607843137254E-3</v>
      </c>
      <c r="O18" s="37">
        <f>IF('Órdenes según Instancia'!O18=0,"-",IF('Órdenes según Instancia'!AD18=0,"-",('Órdenes según Instancia'!O18/'Órdenes según Instancia'!AD18)))</f>
        <v>2.9411764705882353E-2</v>
      </c>
      <c r="P18" s="37" t="str">
        <f>IF('Órdenes según Instancia'!T18=0,"-",IF('Órdenes según Instancia'!AD18=0,"-",('Órdenes según Instancia'!T18/'Órdenes según Instancia'!AD18)))</f>
        <v>-</v>
      </c>
      <c r="Q18" s="37" t="str">
        <f>IF('Órdenes según Instancia'!Y18=0,"-",IF('Órdenes según Instancia'!AD18=0,"-",('Órdenes según Instancia'!Y18/'Órdenes según Instancia'!AD18)))</f>
        <v>-</v>
      </c>
      <c r="R18" s="37">
        <f>IF('Órdenes según Instancia'!F18=0,"-",IF('Órdenes según Instancia'!AE18=0,"-",('Órdenes según Instancia'!F18/'Órdenes según Instancia'!AE18)))</f>
        <v>0.93617021276595747</v>
      </c>
      <c r="S18" s="37">
        <f>IF('Órdenes según Instancia'!K18=0,"-",IF('Órdenes según Instancia'!AE18=0,"-",('Órdenes según Instancia'!K18/'Órdenes según Instancia'!AE18)))</f>
        <v>4.2553191489361701E-2</v>
      </c>
      <c r="T18" s="37">
        <f>IF('Órdenes según Instancia'!P18=0,"-",IF('Órdenes según Instancia'!AE18=0,"-",('Órdenes según Instancia'!P18/'Órdenes según Instancia'!AE18)))</f>
        <v>2.1276595744680851E-2</v>
      </c>
      <c r="U18" s="37" t="str">
        <f>IF('Órdenes según Instancia'!U18=0,"-",IF('Órdenes según Instancia'!AE18=0,"-",('Órdenes según Instancia'!U18/('Órdenes según Instancia'!AE18))))</f>
        <v>-</v>
      </c>
      <c r="V18" s="37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37">
        <f>IF('Órdenes según Instancia'!C19=0,"-",IF('Órdenes según Instancia'!AB19=0,"-",('Órdenes según Instancia'!C19/'Órdenes según Instancia'!AB19)))</f>
        <v>0.91444600280504906</v>
      </c>
      <c r="D19" s="37">
        <f>IF('Órdenes según Instancia'!H19=0,"-",IF('Órdenes según Instancia'!AB19=0,"-",('Órdenes según Instancia'!H19/'Órdenes según Instancia'!AB19)))</f>
        <v>5.6100981767180924E-3</v>
      </c>
      <c r="E19" s="37">
        <f>IF('Órdenes según Instancia'!M19=0,"-",IF('Órdenes según Instancia'!AB19=0,"-",('Órdenes según Instancia'!M19/'Órdenes según Instancia'!AB19)))</f>
        <v>3.7868162692847124E-2</v>
      </c>
      <c r="F19" s="37">
        <f>IF('Órdenes según Instancia'!R19=0,"-",IF('Órdenes según Instancia'!AB19=0,"-",('Órdenes según Instancia'!R19/'Órdenes según Instancia'!AB19)))</f>
        <v>4.2075736325385693E-2</v>
      </c>
      <c r="G19" s="37" t="str">
        <f>IF('Órdenes según Instancia'!W19=0,"-",IF('Órdenes según Instancia'!AB19=0,"-",('Órdenes según Instancia'!W19/'Órdenes según Instancia'!AB19)))</f>
        <v>-</v>
      </c>
      <c r="H19" s="37">
        <f>IF('Órdenes según Instancia'!D19=0,"-",IF('Órdenes según Instancia'!AC19=0,"-",('Órdenes según Instancia'!D19/'Órdenes según Instancia'!AC19)))</f>
        <v>1</v>
      </c>
      <c r="I19" s="37" t="str">
        <f>IF('Órdenes según Instancia'!I19=0,"-",IF('Órdenes según Instancia'!AC19=0,"-",('Órdenes según Instancia'!I19/'Órdenes según Instancia'!AC19)))</f>
        <v>-</v>
      </c>
      <c r="J19" s="37" t="str">
        <f>IF('Órdenes según Instancia'!N19=0,"-",IF('Órdenes según Instancia'!AC19=0,"-",('Órdenes según Instancia'!N19/'Órdenes según Instancia'!AC19)))</f>
        <v>-</v>
      </c>
      <c r="K19" s="37" t="str">
        <f>IF('Órdenes según Instancia'!S19=0,"-",IF('Órdenes según Instancia'!AC19=0,"-",('Órdenes según Instancia'!S19/'Órdenes según Instancia'!AC19)))</f>
        <v>-</v>
      </c>
      <c r="L19" s="37" t="str">
        <f>IF('Órdenes según Instancia'!X19=0,"-",IF('Órdenes según Instancia'!AC19=0,"-",('Órdenes según Instancia'!X19/'Órdenes según Instancia'!AC19)))</f>
        <v>-</v>
      </c>
      <c r="M19" s="37">
        <f>IF('Órdenes según Instancia'!E19=0,"-",IF('Órdenes según Instancia'!AD19=0,"-",('Órdenes según Instancia'!E19/'Órdenes según Instancia'!AD19)))</f>
        <v>0.84302325581395354</v>
      </c>
      <c r="N19" s="37">
        <f>IF('Órdenes según Instancia'!J19=0,"-",IF('Órdenes según Instancia'!AD19=0,"-",('Órdenes según Instancia'!J19/'Órdenes según Instancia'!AD19)))</f>
        <v>1.1627906976744186E-2</v>
      </c>
      <c r="O19" s="37">
        <f>IF('Órdenes según Instancia'!O19=0,"-",IF('Órdenes según Instancia'!AD19=0,"-",('Órdenes según Instancia'!O19/'Órdenes según Instancia'!AD19)))</f>
        <v>5.8139534883720929E-2</v>
      </c>
      <c r="P19" s="37">
        <f>IF('Órdenes según Instancia'!T19=0,"-",IF('Órdenes según Instancia'!AD19=0,"-",('Órdenes según Instancia'!T19/'Órdenes según Instancia'!AD19)))</f>
        <v>8.7209302325581398E-2</v>
      </c>
      <c r="Q19" s="37" t="str">
        <f>IF('Órdenes según Instancia'!Y19=0,"-",IF('Órdenes según Instancia'!AD19=0,"-",('Órdenes según Instancia'!Y19/'Órdenes según Instancia'!AD19)))</f>
        <v>-</v>
      </c>
      <c r="R19" s="37">
        <f>IF('Órdenes según Instancia'!F19=0,"-",IF('Órdenes según Instancia'!AE19=0,"-",('Órdenes según Instancia'!F19/'Órdenes según Instancia'!AE19)))</f>
        <v>0.9802816901408451</v>
      </c>
      <c r="S19" s="37" t="str">
        <f>IF('Órdenes según Instancia'!K19=0,"-",IF('Órdenes según Instancia'!AE19=0,"-",('Órdenes según Instancia'!K19/'Órdenes según Instancia'!AE19)))</f>
        <v>-</v>
      </c>
      <c r="T19" s="37">
        <f>IF('Órdenes según Instancia'!P19=0,"-",IF('Órdenes según Instancia'!AE19=0,"-",('Órdenes según Instancia'!P19/'Órdenes según Instancia'!AE19)))</f>
        <v>1.9718309859154931E-2</v>
      </c>
      <c r="U19" s="37" t="str">
        <f>IF('Órdenes según Instancia'!U19=0,"-",IF('Órdenes según Instancia'!AE19=0,"-",('Órdenes según Instancia'!U19/('Órdenes según Instancia'!AE19))))</f>
        <v>-</v>
      </c>
      <c r="V19" s="37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37">
        <f>IF('Órdenes según Instancia'!C20=0,"-",IF('Órdenes según Instancia'!AB20=0,"-",('Órdenes según Instancia'!C20/'Órdenes según Instancia'!AB20)))</f>
        <v>0.96363636363636362</v>
      </c>
      <c r="D20" s="37" t="str">
        <f>IF('Órdenes según Instancia'!H20=0,"-",IF('Órdenes según Instancia'!AB20=0,"-",('Órdenes según Instancia'!H20/'Órdenes según Instancia'!AB20)))</f>
        <v>-</v>
      </c>
      <c r="E20" s="37">
        <f>IF('Órdenes según Instancia'!M20=0,"-",IF('Órdenes según Instancia'!AB20=0,"-",('Órdenes según Instancia'!M20/'Órdenes según Instancia'!AB20)))</f>
        <v>3.6363636363636362E-2</v>
      </c>
      <c r="F20" s="37" t="str">
        <f>IF('Órdenes según Instancia'!R20=0,"-",IF('Órdenes según Instancia'!AB20=0,"-",('Órdenes según Instancia'!R20/'Órdenes según Instancia'!AB20)))</f>
        <v>-</v>
      </c>
      <c r="G20" s="37" t="str">
        <f>IF('Órdenes según Instancia'!W20=0,"-",IF('Órdenes según Instancia'!AB20=0,"-",('Órdenes según Instancia'!W20/'Órdenes según Instancia'!AB20)))</f>
        <v>-</v>
      </c>
      <c r="H20" s="37" t="str">
        <f>IF('Órdenes según Instancia'!D20=0,"-",IF('Órdenes según Instancia'!AC20=0,"-",('Órdenes según Instancia'!D20/'Órdenes según Instancia'!AC20)))</f>
        <v>-</v>
      </c>
      <c r="I20" s="37" t="str">
        <f>IF('Órdenes según Instancia'!I20=0,"-",IF('Órdenes según Instancia'!AC20=0,"-",('Órdenes según Instancia'!I20/'Órdenes según Instancia'!AC20)))</f>
        <v>-</v>
      </c>
      <c r="J20" s="37" t="str">
        <f>IF('Órdenes según Instancia'!N20=0,"-",IF('Órdenes según Instancia'!AC20=0,"-",('Órdenes según Instancia'!N20/'Órdenes según Instancia'!AC20)))</f>
        <v>-</v>
      </c>
      <c r="K20" s="37" t="str">
        <f>IF('Órdenes según Instancia'!S20=0,"-",IF('Órdenes según Instancia'!AC20=0,"-",('Órdenes según Instancia'!S20/'Órdenes según Instancia'!AC20)))</f>
        <v>-</v>
      </c>
      <c r="L20" s="37" t="str">
        <f>IF('Órdenes según Instancia'!X20=0,"-",IF('Órdenes según Instancia'!AC20=0,"-",('Órdenes según Instancia'!X20/'Órdenes según Instancia'!AC20)))</f>
        <v>-</v>
      </c>
      <c r="M20" s="37">
        <f>IF('Órdenes según Instancia'!E20=0,"-",IF('Órdenes según Instancia'!AD20=0,"-",('Órdenes según Instancia'!E20/'Órdenes según Instancia'!AD20)))</f>
        <v>0.93333333333333335</v>
      </c>
      <c r="N20" s="37" t="str">
        <f>IF('Órdenes según Instancia'!J20=0,"-",IF('Órdenes según Instancia'!AD20=0,"-",('Órdenes según Instancia'!J20/'Órdenes según Instancia'!AD20)))</f>
        <v>-</v>
      </c>
      <c r="O20" s="37">
        <f>IF('Órdenes según Instancia'!O20=0,"-",IF('Órdenes según Instancia'!AD20=0,"-",('Órdenes según Instancia'!O20/'Órdenes según Instancia'!AD20)))</f>
        <v>6.6666666666666666E-2</v>
      </c>
      <c r="P20" s="37" t="str">
        <f>IF('Órdenes según Instancia'!T20=0,"-",IF('Órdenes según Instancia'!AD20=0,"-",('Órdenes según Instancia'!T20/'Órdenes según Instancia'!AD20)))</f>
        <v>-</v>
      </c>
      <c r="Q20" s="37" t="str">
        <f>IF('Órdenes según Instancia'!Y20=0,"-",IF('Órdenes según Instancia'!AD20=0,"-",('Órdenes según Instancia'!Y20/'Órdenes según Instancia'!AD20)))</f>
        <v>-</v>
      </c>
      <c r="R20" s="37">
        <f>IF('Órdenes según Instancia'!F20=0,"-",IF('Órdenes según Instancia'!AE20=0,"-",('Órdenes según Instancia'!F20/'Órdenes según Instancia'!AE20)))</f>
        <v>1</v>
      </c>
      <c r="S20" s="37" t="str">
        <f>IF('Órdenes según Instancia'!K20=0,"-",IF('Órdenes según Instancia'!AE20=0,"-",('Órdenes según Instancia'!K20/'Órdenes según Instancia'!AE20)))</f>
        <v>-</v>
      </c>
      <c r="T20" s="37" t="str">
        <f>IF('Órdenes según Instancia'!P20=0,"-",IF('Órdenes según Instancia'!AE20=0,"-",('Órdenes según Instancia'!P20/'Órdenes según Instancia'!AE20)))</f>
        <v>-</v>
      </c>
      <c r="U20" s="37" t="str">
        <f>IF('Órdenes según Instancia'!U20=0,"-",IF('Órdenes según Instancia'!AE20=0,"-",('Órdenes según Instancia'!U20/('Órdenes según Instancia'!AE20))))</f>
        <v>-</v>
      </c>
      <c r="V20" s="37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37">
        <f>IF('Órdenes según Instancia'!C21=0,"-",IF('Órdenes según Instancia'!AB21=0,"-",('Órdenes según Instancia'!C21/'Órdenes según Instancia'!AB21)))</f>
        <v>0.94277108433734935</v>
      </c>
      <c r="D21" s="37" t="str">
        <f>IF('Órdenes según Instancia'!H21=0,"-",IF('Órdenes según Instancia'!AB21=0,"-",('Órdenes según Instancia'!H21/'Órdenes según Instancia'!AB21)))</f>
        <v>-</v>
      </c>
      <c r="E21" s="37">
        <f>IF('Órdenes según Instancia'!M21=0,"-",IF('Órdenes según Instancia'!AB21=0,"-",('Órdenes según Instancia'!M21/'Órdenes según Instancia'!AB21)))</f>
        <v>3.0120481927710843E-2</v>
      </c>
      <c r="F21" s="37">
        <f>IF('Órdenes según Instancia'!R21=0,"-",IF('Órdenes según Instancia'!AB21=0,"-",('Órdenes según Instancia'!R21/'Órdenes según Instancia'!AB21)))</f>
        <v>2.710843373493976E-2</v>
      </c>
      <c r="G21" s="37" t="str">
        <f>IF('Órdenes según Instancia'!W21=0,"-",IF('Órdenes según Instancia'!AB21=0,"-",('Órdenes según Instancia'!W21/'Órdenes según Instancia'!AB21)))</f>
        <v>-</v>
      </c>
      <c r="H21" s="37" t="str">
        <f>IF('Órdenes según Instancia'!D21=0,"-",IF('Órdenes según Instancia'!AC21=0,"-",('Órdenes según Instancia'!D21/'Órdenes según Instancia'!AC21)))</f>
        <v>-</v>
      </c>
      <c r="I21" s="37" t="str">
        <f>IF('Órdenes según Instancia'!I21=0,"-",IF('Órdenes según Instancia'!AC21=0,"-",('Órdenes según Instancia'!I21/'Órdenes según Instancia'!AC21)))</f>
        <v>-</v>
      </c>
      <c r="J21" s="37" t="str">
        <f>IF('Órdenes según Instancia'!N21=0,"-",IF('Órdenes según Instancia'!AC21=0,"-",('Órdenes según Instancia'!N21/'Órdenes según Instancia'!AC21)))</f>
        <v>-</v>
      </c>
      <c r="K21" s="37" t="str">
        <f>IF('Órdenes según Instancia'!S21=0,"-",IF('Órdenes según Instancia'!AC21=0,"-",('Órdenes según Instancia'!S21/'Órdenes según Instancia'!AC21)))</f>
        <v>-</v>
      </c>
      <c r="L21" s="37" t="str">
        <f>IF('Órdenes según Instancia'!X21=0,"-",IF('Órdenes según Instancia'!AC21=0,"-",('Órdenes según Instancia'!X21/'Órdenes según Instancia'!AC21)))</f>
        <v>-</v>
      </c>
      <c r="M21" s="37">
        <f>IF('Órdenes según Instancia'!E21=0,"-",IF('Órdenes según Instancia'!AD21=0,"-",('Órdenes según Instancia'!E21/'Órdenes según Instancia'!AD21)))</f>
        <v>0.91818181818181821</v>
      </c>
      <c r="N21" s="37" t="str">
        <f>IF('Órdenes según Instancia'!J21=0,"-",IF('Órdenes según Instancia'!AD21=0,"-",('Órdenes según Instancia'!J21/'Órdenes según Instancia'!AD21)))</f>
        <v>-</v>
      </c>
      <c r="O21" s="37">
        <f>IF('Órdenes según Instancia'!O21=0,"-",IF('Órdenes según Instancia'!AD21=0,"-",('Órdenes según Instancia'!O21/'Órdenes según Instancia'!AD21)))</f>
        <v>4.0909090909090909E-2</v>
      </c>
      <c r="P21" s="37">
        <f>IF('Órdenes según Instancia'!T21=0,"-",IF('Órdenes según Instancia'!AD21=0,"-",('Órdenes según Instancia'!T21/'Órdenes según Instancia'!AD21)))</f>
        <v>4.0909090909090909E-2</v>
      </c>
      <c r="Q21" s="37" t="str">
        <f>IF('Órdenes según Instancia'!Y21=0,"-",IF('Órdenes según Instancia'!AD21=0,"-",('Órdenes según Instancia'!Y21/'Órdenes según Instancia'!AD21)))</f>
        <v>-</v>
      </c>
      <c r="R21" s="37">
        <f>IF('Órdenes según Instancia'!F21=0,"-",IF('Órdenes según Instancia'!AE21=0,"-",('Órdenes según Instancia'!F21/'Órdenes según Instancia'!AE21)))</f>
        <v>0.9910714285714286</v>
      </c>
      <c r="S21" s="37" t="str">
        <f>IF('Órdenes según Instancia'!K21=0,"-",IF('Órdenes según Instancia'!AE21=0,"-",('Órdenes según Instancia'!K21/'Órdenes según Instancia'!AE21)))</f>
        <v>-</v>
      </c>
      <c r="T21" s="37">
        <f>IF('Órdenes según Instancia'!P21=0,"-",IF('Órdenes según Instancia'!AE21=0,"-",('Órdenes según Instancia'!P21/'Órdenes según Instancia'!AE21)))</f>
        <v>8.9285714285714281E-3</v>
      </c>
      <c r="U21" s="37" t="str">
        <f>IF('Órdenes según Instancia'!U21=0,"-",IF('Órdenes según Instancia'!AE21=0,"-",('Órdenes según Instancia'!U21/('Órdenes según Instancia'!AE21))))</f>
        <v>-</v>
      </c>
      <c r="V21" s="37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37">
        <f>IF('Órdenes según Instancia'!C22=0,"-",IF('Órdenes según Instancia'!AB22=0,"-",('Órdenes según Instancia'!C22/'Órdenes según Instancia'!AB22)))</f>
        <v>0.94050343249427915</v>
      </c>
      <c r="D22" s="37">
        <f>IF('Órdenes según Instancia'!H22=0,"-",IF('Órdenes según Instancia'!AB22=0,"-",('Órdenes según Instancia'!H22/'Órdenes según Instancia'!AB22)))</f>
        <v>1.6018306636155607E-2</v>
      </c>
      <c r="E22" s="37">
        <f>IF('Órdenes según Instancia'!M22=0,"-",IF('Órdenes según Instancia'!AB22=0,"-",('Órdenes según Instancia'!M22/'Órdenes según Instancia'!AB22)))</f>
        <v>3.8901601830663615E-2</v>
      </c>
      <c r="F22" s="37">
        <f>IF('Órdenes según Instancia'!R22=0,"-",IF('Órdenes según Instancia'!AB22=0,"-",('Órdenes según Instancia'!R22/'Órdenes según Instancia'!AB22)))</f>
        <v>4.5766590389016018E-3</v>
      </c>
      <c r="G22" s="37" t="str">
        <f>IF('Órdenes según Instancia'!W22=0,"-",IF('Órdenes según Instancia'!AB22=0,"-",('Órdenes según Instancia'!W22/'Órdenes según Instancia'!AB22)))</f>
        <v>-</v>
      </c>
      <c r="H22" s="37" t="str">
        <f>IF('Órdenes según Instancia'!D22=0,"-",IF('Órdenes según Instancia'!AC22=0,"-",('Órdenes según Instancia'!D22/'Órdenes según Instancia'!AC22)))</f>
        <v>-</v>
      </c>
      <c r="I22" s="37" t="str">
        <f>IF('Órdenes según Instancia'!I22=0,"-",IF('Órdenes según Instancia'!AC22=0,"-",('Órdenes según Instancia'!I22/'Órdenes según Instancia'!AC22)))</f>
        <v>-</v>
      </c>
      <c r="J22" s="37" t="str">
        <f>IF('Órdenes según Instancia'!N22=0,"-",IF('Órdenes según Instancia'!AC22=0,"-",('Órdenes según Instancia'!N22/'Órdenes según Instancia'!AC22)))</f>
        <v>-</v>
      </c>
      <c r="K22" s="37" t="str">
        <f>IF('Órdenes según Instancia'!S22=0,"-",IF('Órdenes según Instancia'!AC22=0,"-",('Órdenes según Instancia'!S22/'Órdenes según Instancia'!AC22)))</f>
        <v>-</v>
      </c>
      <c r="L22" s="37" t="str">
        <f>IF('Órdenes según Instancia'!X22=0,"-",IF('Órdenes según Instancia'!AC22=0,"-",('Órdenes según Instancia'!X22/'Órdenes según Instancia'!AC22)))</f>
        <v>-</v>
      </c>
      <c r="M22" s="37">
        <f>IF('Órdenes según Instancia'!E22=0,"-",IF('Órdenes según Instancia'!AD22=0,"-",('Órdenes según Instancia'!E22/'Órdenes según Instancia'!AD22)))</f>
        <v>0.93442622950819676</v>
      </c>
      <c r="N22" s="37">
        <f>IF('Órdenes según Instancia'!J22=0,"-",IF('Órdenes según Instancia'!AD22=0,"-",('Órdenes según Instancia'!J22/'Órdenes según Instancia'!AD22)))</f>
        <v>6.5573770491803279E-3</v>
      </c>
      <c r="O22" s="37">
        <f>IF('Órdenes según Instancia'!O22=0,"-",IF('Órdenes según Instancia'!AD22=0,"-",('Órdenes según Instancia'!O22/'Órdenes según Instancia'!AD22)))</f>
        <v>5.2459016393442623E-2</v>
      </c>
      <c r="P22" s="37">
        <f>IF('Órdenes según Instancia'!T22=0,"-",IF('Órdenes según Instancia'!AD22=0,"-",('Órdenes según Instancia'!T22/'Órdenes según Instancia'!AD22)))</f>
        <v>6.5573770491803279E-3</v>
      </c>
      <c r="Q22" s="37" t="str">
        <f>IF('Órdenes según Instancia'!Y22=0,"-",IF('Órdenes según Instancia'!AD22=0,"-",('Órdenes según Instancia'!Y22/'Órdenes según Instancia'!AD22)))</f>
        <v>-</v>
      </c>
      <c r="R22" s="37">
        <f>IF('Órdenes según Instancia'!F22=0,"-",IF('Órdenes según Instancia'!AE22=0,"-",('Órdenes según Instancia'!F22/'Órdenes según Instancia'!AE22)))</f>
        <v>0.95454545454545459</v>
      </c>
      <c r="S22" s="37">
        <f>IF('Órdenes según Instancia'!K22=0,"-",IF('Órdenes según Instancia'!AE22=0,"-",('Órdenes según Instancia'!K22/'Órdenes según Instancia'!AE22)))</f>
        <v>3.787878787878788E-2</v>
      </c>
      <c r="T22" s="37">
        <f>IF('Órdenes según Instancia'!P22=0,"-",IF('Órdenes según Instancia'!AE22=0,"-",('Órdenes según Instancia'!P22/'Órdenes según Instancia'!AE22)))</f>
        <v>7.575757575757576E-3</v>
      </c>
      <c r="U22" s="37" t="str">
        <f>IF('Órdenes según Instancia'!U22=0,"-",IF('Órdenes según Instancia'!AE22=0,"-",('Órdenes según Instancia'!U22/('Órdenes según Instancia'!AE22))))</f>
        <v>-</v>
      </c>
      <c r="V22" s="37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37">
        <f>IF('Órdenes según Instancia'!C23=0,"-",IF('Órdenes según Instancia'!AB23=0,"-",('Órdenes según Instancia'!C23/'Órdenes según Instancia'!AB23)))</f>
        <v>0.98464912280701755</v>
      </c>
      <c r="D23" s="37">
        <f>IF('Órdenes según Instancia'!H23=0,"-",IF('Órdenes según Instancia'!AB23=0,"-",('Órdenes según Instancia'!H23/'Órdenes según Instancia'!AB23)))</f>
        <v>4.3859649122807015E-3</v>
      </c>
      <c r="E23" s="37">
        <f>IF('Órdenes según Instancia'!M23=0,"-",IF('Órdenes según Instancia'!AB23=0,"-",('Órdenes según Instancia'!M23/'Órdenes según Instancia'!AB23)))</f>
        <v>7.3099415204678359E-3</v>
      </c>
      <c r="F23" s="37">
        <f>IF('Órdenes según Instancia'!R23=0,"-",IF('Órdenes según Instancia'!AB23=0,"-",('Órdenes según Instancia'!R23/'Órdenes según Instancia'!AB23)))</f>
        <v>2.9239766081871343E-3</v>
      </c>
      <c r="G23" s="37">
        <f>IF('Órdenes según Instancia'!W23=0,"-",IF('Órdenes según Instancia'!AB23=0,"-",('Órdenes según Instancia'!W23/'Órdenes según Instancia'!AB23)))</f>
        <v>7.3099415204678359E-4</v>
      </c>
      <c r="H23" s="37">
        <f>IF('Órdenes según Instancia'!D23=0,"-",IF('Órdenes según Instancia'!AC23=0,"-",('Órdenes según Instancia'!D23/'Órdenes según Instancia'!AC23)))</f>
        <v>1</v>
      </c>
      <c r="I23" s="37" t="str">
        <f>IF('Órdenes según Instancia'!I23=0,"-",IF('Órdenes según Instancia'!AC23=0,"-",('Órdenes según Instancia'!I23/'Órdenes según Instancia'!AC23)))</f>
        <v>-</v>
      </c>
      <c r="J23" s="37" t="str">
        <f>IF('Órdenes según Instancia'!N23=0,"-",IF('Órdenes según Instancia'!AC23=0,"-",('Órdenes según Instancia'!N23/'Órdenes según Instancia'!AC23)))</f>
        <v>-</v>
      </c>
      <c r="K23" s="37" t="str">
        <f>IF('Órdenes según Instancia'!S23=0,"-",IF('Órdenes según Instancia'!AC23=0,"-",('Órdenes según Instancia'!S23/'Órdenes según Instancia'!AC23)))</f>
        <v>-</v>
      </c>
      <c r="L23" s="37" t="str">
        <f>IF('Órdenes según Instancia'!X23=0,"-",IF('Órdenes según Instancia'!AC23=0,"-",('Órdenes según Instancia'!X23/'Órdenes según Instancia'!AC23)))</f>
        <v>-</v>
      </c>
      <c r="M23" s="37">
        <f>IF('Órdenes según Instancia'!E23=0,"-",IF('Órdenes según Instancia'!AD23=0,"-",('Órdenes según Instancia'!E23/'Órdenes según Instancia'!AD23)))</f>
        <v>0.97376093294460642</v>
      </c>
      <c r="N23" s="37">
        <f>IF('Órdenes según Instancia'!J23=0,"-",IF('Órdenes según Instancia'!AD23=0,"-",('Órdenes según Instancia'!J23/'Órdenes según Instancia'!AD23)))</f>
        <v>5.8309037900874635E-3</v>
      </c>
      <c r="O23" s="37">
        <f>IF('Órdenes según Instancia'!O23=0,"-",IF('Órdenes según Instancia'!AD23=0,"-",('Órdenes según Instancia'!O23/'Órdenes según Instancia'!AD23)))</f>
        <v>1.3119533527696793E-2</v>
      </c>
      <c r="P23" s="37">
        <f>IF('Órdenes según Instancia'!T23=0,"-",IF('Órdenes según Instancia'!AD23=0,"-",('Órdenes según Instancia'!T23/'Órdenes según Instancia'!AD23)))</f>
        <v>5.8309037900874635E-3</v>
      </c>
      <c r="Q23" s="37">
        <f>IF('Órdenes según Instancia'!Y23=0,"-",IF('Órdenes según Instancia'!AD23=0,"-",('Órdenes según Instancia'!Y23/'Órdenes según Instancia'!AD23)))</f>
        <v>1.4577259475218659E-3</v>
      </c>
      <c r="R23" s="37">
        <f>IF('Órdenes según Instancia'!F23=0,"-",IF('Órdenes según Instancia'!AE23=0,"-",('Órdenes según Instancia'!F23/'Órdenes según Instancia'!AE23)))</f>
        <v>0.99527559055118109</v>
      </c>
      <c r="S23" s="37">
        <f>IF('Órdenes según Instancia'!K23=0,"-",IF('Órdenes según Instancia'!AE23=0,"-",('Órdenes según Instancia'!K23/'Órdenes según Instancia'!AE23)))</f>
        <v>3.1496062992125984E-3</v>
      </c>
      <c r="T23" s="37">
        <f>IF('Órdenes según Instancia'!P23=0,"-",IF('Órdenes según Instancia'!AE23=0,"-",('Órdenes según Instancia'!P23/'Órdenes según Instancia'!AE23)))</f>
        <v>1.5748031496062992E-3</v>
      </c>
      <c r="U23" s="37" t="str">
        <f>IF('Órdenes según Instancia'!U23=0,"-",IF('Órdenes según Instancia'!AE23=0,"-",('Órdenes según Instancia'!U23/('Órdenes según Instancia'!AE23))))</f>
        <v>-</v>
      </c>
      <c r="V23" s="37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31</v>
      </c>
      <c r="C24" s="37">
        <f>IF('Órdenes según Instancia'!C24=0,"-",IF('Órdenes según Instancia'!AB24=0,"-",('Órdenes según Instancia'!C24/'Órdenes según Instancia'!AB24)))</f>
        <v>0.92773892773892774</v>
      </c>
      <c r="D24" s="37">
        <f>IF('Órdenes según Instancia'!H24=0,"-",IF('Órdenes según Instancia'!AB24=0,"-",('Órdenes según Instancia'!H24/'Órdenes según Instancia'!AB24)))</f>
        <v>6.216006216006216E-3</v>
      </c>
      <c r="E24" s="37">
        <f>IF('Órdenes según Instancia'!M24=0,"-",IF('Órdenes según Instancia'!AB24=0,"-",('Órdenes según Instancia'!M24/'Órdenes según Instancia'!AB24)))</f>
        <v>4.9728049728049728E-2</v>
      </c>
      <c r="F24" s="37">
        <f>IF('Órdenes según Instancia'!R24=0,"-",IF('Órdenes según Instancia'!AB24=0,"-",('Órdenes según Instancia'!R24/'Órdenes según Instancia'!AB24)))</f>
        <v>1.6317016317016316E-2</v>
      </c>
      <c r="G24" s="37" t="str">
        <f>IF('Órdenes según Instancia'!W24=0,"-",IF('Órdenes según Instancia'!AB24=0,"-",('Órdenes según Instancia'!W24/'Órdenes según Instancia'!AB24)))</f>
        <v>-</v>
      </c>
      <c r="H24" s="37">
        <f>IF('Órdenes según Instancia'!D24=0,"-",IF('Órdenes según Instancia'!AC24=0,"-",('Órdenes según Instancia'!D24/'Órdenes según Instancia'!AC24)))</f>
        <v>1</v>
      </c>
      <c r="I24" s="37" t="str">
        <f>IF('Órdenes según Instancia'!I24=0,"-",IF('Órdenes según Instancia'!AC24=0,"-",('Órdenes según Instancia'!I24/'Órdenes según Instancia'!AC24)))</f>
        <v>-</v>
      </c>
      <c r="J24" s="37" t="str">
        <f>IF('Órdenes según Instancia'!N24=0,"-",IF('Órdenes según Instancia'!AC24=0,"-",('Órdenes según Instancia'!N24/'Órdenes según Instancia'!AC24)))</f>
        <v>-</v>
      </c>
      <c r="K24" s="37" t="str">
        <f>IF('Órdenes según Instancia'!S24=0,"-",IF('Órdenes según Instancia'!AC24=0,"-",('Órdenes según Instancia'!S24/'Órdenes según Instancia'!AC24)))</f>
        <v>-</v>
      </c>
      <c r="L24" s="37" t="str">
        <f>IF('Órdenes según Instancia'!X24=0,"-",IF('Órdenes según Instancia'!AC24=0,"-",('Órdenes según Instancia'!X24/'Órdenes según Instancia'!AC24)))</f>
        <v>-</v>
      </c>
      <c r="M24" s="37">
        <f>IF('Órdenes según Instancia'!E24=0,"-",IF('Órdenes según Instancia'!AD24=0,"-",('Órdenes según Instancia'!E24/'Órdenes según Instancia'!AD24)))</f>
        <v>0.92212389380530968</v>
      </c>
      <c r="N24" s="37">
        <f>IF('Órdenes según Instancia'!J24=0,"-",IF('Órdenes según Instancia'!AD24=0,"-",('Órdenes según Instancia'!J24/'Órdenes según Instancia'!AD24)))</f>
        <v>6.1946902654867256E-3</v>
      </c>
      <c r="O24" s="37">
        <f>IF('Órdenes según Instancia'!O24=0,"-",IF('Órdenes según Instancia'!AD24=0,"-",('Órdenes según Instancia'!O24/'Órdenes según Instancia'!AD24)))</f>
        <v>5.3097345132743362E-2</v>
      </c>
      <c r="P24" s="37">
        <f>IF('Órdenes según Instancia'!T24=0,"-",IF('Órdenes según Instancia'!AD24=0,"-",('Órdenes según Instancia'!T24/'Órdenes según Instancia'!AD24)))</f>
        <v>1.8584070796460177E-2</v>
      </c>
      <c r="Q24" s="37" t="str">
        <f>IF('Órdenes según Instancia'!Y24=0,"-",IF('Órdenes según Instancia'!AD24=0,"-",('Órdenes según Instancia'!Y24/'Órdenes según Instancia'!AD24)))</f>
        <v>-</v>
      </c>
      <c r="R24" s="37">
        <f>IF('Órdenes según Instancia'!F24=0,"-",IF('Órdenes según Instancia'!AE24=0,"-",('Órdenes según Instancia'!F24/'Órdenes según Instancia'!AE24)))</f>
        <v>0.96710526315789469</v>
      </c>
      <c r="S24" s="37">
        <f>IF('Órdenes según Instancia'!K24=0,"-",IF('Órdenes según Instancia'!AE24=0,"-",('Órdenes según Instancia'!K24/'Órdenes según Instancia'!AE24)))</f>
        <v>6.5789473684210523E-3</v>
      </c>
      <c r="T24" s="37">
        <f>IF('Órdenes según Instancia'!P24=0,"-",IF('Órdenes según Instancia'!AE24=0,"-",('Órdenes según Instancia'!P24/'Órdenes según Instancia'!AE24)))</f>
        <v>2.6315789473684209E-2</v>
      </c>
      <c r="U24" s="37" t="str">
        <f>IF('Órdenes según Instancia'!U24=0,"-",IF('Órdenes según Instancia'!AE24=0,"-",('Órdenes según Instancia'!U24/('Órdenes según Instancia'!AE24))))</f>
        <v>-</v>
      </c>
      <c r="V24" s="37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37">
        <f>IF('Órdenes según Instancia'!C25=0,"-",IF('Órdenes según Instancia'!AB25=0,"-",('Órdenes según Instancia'!C25/'Órdenes según Instancia'!AB25)))</f>
        <v>0.97044334975369462</v>
      </c>
      <c r="D25" s="37" t="str">
        <f>IF('Órdenes según Instancia'!H25=0,"-",IF('Órdenes según Instancia'!AB25=0,"-",('Órdenes según Instancia'!H25/'Órdenes según Instancia'!AB25)))</f>
        <v>-</v>
      </c>
      <c r="E25" s="37">
        <f>IF('Órdenes según Instancia'!M25=0,"-",IF('Órdenes según Instancia'!AB25=0,"-",('Órdenes según Instancia'!M25/'Órdenes según Instancia'!AB25)))</f>
        <v>1.9704433497536946E-2</v>
      </c>
      <c r="F25" s="37">
        <f>IF('Órdenes según Instancia'!R25=0,"-",IF('Órdenes según Instancia'!AB25=0,"-",('Órdenes según Instancia'!R25/'Órdenes según Instancia'!AB25)))</f>
        <v>9.852216748768473E-3</v>
      </c>
      <c r="G25" s="37" t="str">
        <f>IF('Órdenes según Instancia'!W25=0,"-",IF('Órdenes según Instancia'!AB25=0,"-",('Órdenes según Instancia'!W25/'Órdenes según Instancia'!AB25)))</f>
        <v>-</v>
      </c>
      <c r="H25" s="37" t="str">
        <f>IF('Órdenes según Instancia'!D25=0,"-",IF('Órdenes según Instancia'!AC25=0,"-",('Órdenes según Instancia'!D25/'Órdenes según Instancia'!AC25)))</f>
        <v>-</v>
      </c>
      <c r="I25" s="37" t="str">
        <f>IF('Órdenes según Instancia'!I25=0,"-",IF('Órdenes según Instancia'!AC25=0,"-",('Órdenes según Instancia'!I25/'Órdenes según Instancia'!AC25)))</f>
        <v>-</v>
      </c>
      <c r="J25" s="37" t="str">
        <f>IF('Órdenes según Instancia'!N25=0,"-",IF('Órdenes según Instancia'!AC25=0,"-",('Órdenes según Instancia'!N25/'Órdenes según Instancia'!AC25)))</f>
        <v>-</v>
      </c>
      <c r="K25" s="37" t="str">
        <f>IF('Órdenes según Instancia'!S25=0,"-",IF('Órdenes según Instancia'!AC25=0,"-",('Órdenes según Instancia'!S25/'Órdenes según Instancia'!AC25)))</f>
        <v>-</v>
      </c>
      <c r="L25" s="37" t="str">
        <f>IF('Órdenes según Instancia'!X25=0,"-",IF('Órdenes según Instancia'!AC25=0,"-",('Órdenes según Instancia'!X25/'Órdenes según Instancia'!AC25)))</f>
        <v>-</v>
      </c>
      <c r="M25" s="37">
        <f>IF('Órdenes según Instancia'!E25=0,"-",IF('Órdenes según Instancia'!AD25=0,"-",('Órdenes según Instancia'!E25/'Órdenes según Instancia'!AD25)))</f>
        <v>0.96</v>
      </c>
      <c r="N25" s="37" t="str">
        <f>IF('Órdenes según Instancia'!J25=0,"-",IF('Órdenes según Instancia'!AD25=0,"-",('Órdenes según Instancia'!J25/'Órdenes según Instancia'!AD25)))</f>
        <v>-</v>
      </c>
      <c r="O25" s="37">
        <f>IF('Órdenes según Instancia'!O25=0,"-",IF('Órdenes según Instancia'!AD25=0,"-",('Órdenes según Instancia'!O25/'Órdenes según Instancia'!AD25)))</f>
        <v>2.6666666666666668E-2</v>
      </c>
      <c r="P25" s="37">
        <f>IF('Órdenes según Instancia'!T25=0,"-",IF('Órdenes según Instancia'!AD25=0,"-",('Órdenes según Instancia'!T25/'Órdenes según Instancia'!AD25)))</f>
        <v>1.3333333333333334E-2</v>
      </c>
      <c r="Q25" s="37" t="str">
        <f>IF('Órdenes según Instancia'!Y25=0,"-",IF('Órdenes según Instancia'!AD25=0,"-",('Órdenes según Instancia'!Y25/'Órdenes según Instancia'!AD25)))</f>
        <v>-</v>
      </c>
      <c r="R25" s="37">
        <f>IF('Órdenes según Instancia'!F25=0,"-",IF('Órdenes según Instancia'!AE25=0,"-",('Órdenes según Instancia'!F25/'Órdenes según Instancia'!AE25)))</f>
        <v>1</v>
      </c>
      <c r="S25" s="37" t="str">
        <f>IF('Órdenes según Instancia'!K25=0,"-",IF('Órdenes según Instancia'!AE25=0,"-",('Órdenes según Instancia'!K25/'Órdenes según Instancia'!AE25)))</f>
        <v>-</v>
      </c>
      <c r="T25" s="37" t="str">
        <f>IF('Órdenes según Instancia'!P25=0,"-",IF('Órdenes según Instancia'!AE25=0,"-",('Órdenes según Instancia'!P25/'Órdenes según Instancia'!AE25)))</f>
        <v>-</v>
      </c>
      <c r="U25" s="37" t="str">
        <f>IF('Órdenes según Instancia'!U25=0,"-",IF('Órdenes según Instancia'!AE25=0,"-",('Órdenes según Instancia'!U25/('Órdenes según Instancia'!AE25))))</f>
        <v>-</v>
      </c>
      <c r="V25" s="37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33</v>
      </c>
      <c r="C26" s="37">
        <f>IF('Órdenes según Instancia'!C26=0,"-",IF('Órdenes según Instancia'!AB26=0,"-",('Órdenes según Instancia'!C26/'Órdenes según Instancia'!AB26)))</f>
        <v>0.89838337182448036</v>
      </c>
      <c r="D26" s="37" t="str">
        <f>IF('Órdenes según Instancia'!H26=0,"-",IF('Órdenes según Instancia'!AB26=0,"-",('Órdenes según Instancia'!H26/'Órdenes según Instancia'!AB26)))</f>
        <v>-</v>
      </c>
      <c r="E26" s="37">
        <f>IF('Órdenes según Instancia'!M26=0,"-",IF('Órdenes según Instancia'!AB26=0,"-",('Órdenes según Instancia'!M26/'Órdenes según Instancia'!AB26)))</f>
        <v>9.9307159353348731E-2</v>
      </c>
      <c r="F26" s="37">
        <f>IF('Órdenes según Instancia'!R26=0,"-",IF('Órdenes según Instancia'!AB26=0,"-",('Órdenes según Instancia'!R26/'Órdenes según Instancia'!AB26)))</f>
        <v>2.3094688221709007E-3</v>
      </c>
      <c r="G26" s="37" t="str">
        <f>IF('Órdenes según Instancia'!W26=0,"-",IF('Órdenes según Instancia'!AB26=0,"-",('Órdenes según Instancia'!W26/'Órdenes según Instancia'!AB26)))</f>
        <v>-</v>
      </c>
      <c r="H26" s="37">
        <f>IF('Órdenes según Instancia'!D26=0,"-",IF('Órdenes según Instancia'!AC26=0,"-",('Órdenes según Instancia'!D26/'Órdenes según Instancia'!AC26)))</f>
        <v>1</v>
      </c>
      <c r="I26" s="37" t="str">
        <f>IF('Órdenes según Instancia'!I26=0,"-",IF('Órdenes según Instancia'!AC26=0,"-",('Órdenes según Instancia'!I26/'Órdenes según Instancia'!AC26)))</f>
        <v>-</v>
      </c>
      <c r="J26" s="37" t="str">
        <f>IF('Órdenes según Instancia'!N26=0,"-",IF('Órdenes según Instancia'!AC26=0,"-",('Órdenes según Instancia'!N26/'Órdenes según Instancia'!AC26)))</f>
        <v>-</v>
      </c>
      <c r="K26" s="37" t="str">
        <f>IF('Órdenes según Instancia'!S26=0,"-",IF('Órdenes según Instancia'!AC26=0,"-",('Órdenes según Instancia'!S26/'Órdenes según Instancia'!AC26)))</f>
        <v>-</v>
      </c>
      <c r="L26" s="37" t="str">
        <f>IF('Órdenes según Instancia'!X26=0,"-",IF('Órdenes según Instancia'!AC26=0,"-",('Órdenes según Instancia'!X26/'Órdenes según Instancia'!AC26)))</f>
        <v>-</v>
      </c>
      <c r="M26" s="37">
        <f>IF('Órdenes según Instancia'!E26=0,"-",IF('Órdenes según Instancia'!AD26=0,"-",('Órdenes según Instancia'!E26/'Órdenes según Instancia'!AD26)))</f>
        <v>0.85057471264367812</v>
      </c>
      <c r="N26" s="37" t="str">
        <f>IF('Órdenes según Instancia'!J26=0,"-",IF('Órdenes según Instancia'!AD26=0,"-",('Órdenes según Instancia'!J26/'Órdenes según Instancia'!AD26)))</f>
        <v>-</v>
      </c>
      <c r="O26" s="37">
        <f>IF('Órdenes según Instancia'!O26=0,"-",IF('Órdenes según Instancia'!AD26=0,"-",('Órdenes según Instancia'!O26/'Órdenes según Instancia'!AD26)))</f>
        <v>0.14559386973180077</v>
      </c>
      <c r="P26" s="37">
        <f>IF('Órdenes según Instancia'!T26=0,"-",IF('Órdenes según Instancia'!AD26=0,"-",('Órdenes según Instancia'!T26/'Órdenes según Instancia'!AD26)))</f>
        <v>3.8314176245210726E-3</v>
      </c>
      <c r="Q26" s="37" t="str">
        <f>IF('Órdenes según Instancia'!Y26=0,"-",IF('Órdenes según Instancia'!AD26=0,"-",('Órdenes según Instancia'!Y26/'Órdenes según Instancia'!AD26)))</f>
        <v>-</v>
      </c>
      <c r="R26" s="37">
        <f>IF('Órdenes según Instancia'!F26=0,"-",IF('Órdenes según Instancia'!AE26=0,"-",('Órdenes según Instancia'!F26/'Órdenes según Instancia'!AE26)))</f>
        <v>0.9707602339181286</v>
      </c>
      <c r="S26" s="37" t="str">
        <f>IF('Órdenes según Instancia'!K26=0,"-",IF('Órdenes según Instancia'!AE26=0,"-",('Órdenes según Instancia'!K26/'Órdenes según Instancia'!AE26)))</f>
        <v>-</v>
      </c>
      <c r="T26" s="37">
        <f>IF('Órdenes según Instancia'!P26=0,"-",IF('Órdenes según Instancia'!AE26=0,"-",('Órdenes según Instancia'!P26/'Órdenes según Instancia'!AE26)))</f>
        <v>2.9239766081871343E-2</v>
      </c>
      <c r="U26" s="37" t="str">
        <f>IF('Órdenes según Instancia'!U26=0,"-",IF('Órdenes según Instancia'!AE26=0,"-",('Órdenes según Instancia'!U26/('Órdenes según Instancia'!AE26))))</f>
        <v>-</v>
      </c>
      <c r="V26" s="37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37">
        <f>IF('Órdenes según Instancia'!C27=0,"-",IF('Órdenes según Instancia'!AB27=0,"-",('Órdenes según Instancia'!C27/'Órdenes según Instancia'!AB27)))</f>
        <v>0.96014234875444837</v>
      </c>
      <c r="D27" s="37">
        <f>IF('Órdenes según Instancia'!H27=0,"-",IF('Órdenes según Instancia'!AB27=0,"-",('Órdenes según Instancia'!H27/'Órdenes según Instancia'!AB27)))</f>
        <v>9.2526690391459068E-3</v>
      </c>
      <c r="E27" s="37">
        <f>IF('Órdenes según Instancia'!M27=0,"-",IF('Órdenes según Instancia'!AB27=0,"-",('Órdenes según Instancia'!M27/'Órdenes según Instancia'!AB27)))</f>
        <v>2.9893238434163701E-2</v>
      </c>
      <c r="F27" s="37">
        <f>IF('Órdenes según Instancia'!R27=0,"-",IF('Órdenes según Instancia'!AB27=0,"-",('Órdenes según Instancia'!R27/'Órdenes según Instancia'!AB27)))</f>
        <v>7.1174377224199293E-4</v>
      </c>
      <c r="G27" s="37" t="str">
        <f>IF('Órdenes según Instancia'!W27=0,"-",IF('Órdenes según Instancia'!AB27=0,"-",('Órdenes según Instancia'!W27/'Órdenes según Instancia'!AB27)))</f>
        <v>-</v>
      </c>
      <c r="H27" s="37">
        <f>IF('Órdenes según Instancia'!D27=0,"-",IF('Órdenes según Instancia'!AC27=0,"-",('Órdenes según Instancia'!D27/'Órdenes según Instancia'!AC27)))</f>
        <v>1</v>
      </c>
      <c r="I27" s="37" t="str">
        <f>IF('Órdenes según Instancia'!I27=0,"-",IF('Órdenes según Instancia'!AC27=0,"-",('Órdenes según Instancia'!I27/'Órdenes según Instancia'!AC27)))</f>
        <v>-</v>
      </c>
      <c r="J27" s="37" t="str">
        <f>IF('Órdenes según Instancia'!N27=0,"-",IF('Órdenes según Instancia'!AC27=0,"-",('Órdenes según Instancia'!N27/'Órdenes según Instancia'!AC27)))</f>
        <v>-</v>
      </c>
      <c r="K27" s="37" t="str">
        <f>IF('Órdenes según Instancia'!S27=0,"-",IF('Órdenes según Instancia'!AC27=0,"-",('Órdenes según Instancia'!S27/'Órdenes según Instancia'!AC27)))</f>
        <v>-</v>
      </c>
      <c r="L27" s="37" t="str">
        <f>IF('Órdenes según Instancia'!X27=0,"-",IF('Órdenes según Instancia'!AC27=0,"-",('Órdenes según Instancia'!X27/'Órdenes según Instancia'!AC27)))</f>
        <v>-</v>
      </c>
      <c r="M27" s="37">
        <f>IF('Órdenes según Instancia'!E27=0,"-",IF('Órdenes según Instancia'!AD27=0,"-",('Órdenes según Instancia'!E27/'Órdenes según Instancia'!AD27)))</f>
        <v>0.93360433604336046</v>
      </c>
      <c r="N27" s="37">
        <f>IF('Órdenes según Instancia'!J27=0,"-",IF('Órdenes según Instancia'!AD27=0,"-",('Órdenes según Instancia'!J27/'Órdenes según Instancia'!AD27)))</f>
        <v>1.2195121951219513E-2</v>
      </c>
      <c r="O27" s="37">
        <f>IF('Órdenes según Instancia'!O27=0,"-",IF('Órdenes según Instancia'!AD27=0,"-",('Órdenes según Instancia'!O27/'Órdenes según Instancia'!AD27)))</f>
        <v>5.2845528455284556E-2</v>
      </c>
      <c r="P27" s="37">
        <f>IF('Órdenes según Instancia'!T27=0,"-",IF('Órdenes según Instancia'!AD27=0,"-",('Órdenes según Instancia'!T27/'Órdenes según Instancia'!AD27)))</f>
        <v>1.3550135501355014E-3</v>
      </c>
      <c r="Q27" s="37" t="str">
        <f>IF('Órdenes según Instancia'!Y27=0,"-",IF('Órdenes según Instancia'!AD27=0,"-",('Órdenes según Instancia'!Y27/'Órdenes según Instancia'!AD27)))</f>
        <v>-</v>
      </c>
      <c r="R27" s="37">
        <f>IF('Órdenes según Instancia'!F27=0,"-",IF('Órdenes según Instancia'!AE27=0,"-",('Órdenes según Instancia'!F27/'Órdenes según Instancia'!AE27)))</f>
        <v>0.98939393939393938</v>
      </c>
      <c r="S27" s="37">
        <f>IF('Órdenes según Instancia'!K27=0,"-",IF('Órdenes según Instancia'!AE27=0,"-",('Órdenes según Instancia'!K27/'Órdenes según Instancia'!AE27)))</f>
        <v>6.0606060606060606E-3</v>
      </c>
      <c r="T27" s="37">
        <f>IF('Órdenes según Instancia'!P27=0,"-",IF('Órdenes según Instancia'!AE27=0,"-",('Órdenes según Instancia'!P27/'Órdenes según Instancia'!AE27)))</f>
        <v>4.5454545454545452E-3</v>
      </c>
      <c r="U27" s="37" t="str">
        <f>IF('Órdenes según Instancia'!U27=0,"-",IF('Órdenes según Instancia'!AE27=0,"-",('Órdenes según Instancia'!U27/('Órdenes según Instancia'!AE27))))</f>
        <v>-</v>
      </c>
      <c r="V27" s="37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37">
        <f>IF('Órdenes según Instancia'!C28=0,"-",IF('Órdenes según Instancia'!AB28=0,"-",('Órdenes según Instancia'!C28/'Órdenes según Instancia'!AB28)))</f>
        <v>0.94059405940594054</v>
      </c>
      <c r="D28" s="37">
        <f>IF('Órdenes según Instancia'!H28=0,"-",IF('Órdenes según Instancia'!AB28=0,"-",('Órdenes según Instancia'!H28/'Órdenes según Instancia'!AB28)))</f>
        <v>1.3201320132013201E-2</v>
      </c>
      <c r="E28" s="37">
        <f>IF('Órdenes según Instancia'!M28=0,"-",IF('Órdenes según Instancia'!AB28=0,"-",('Órdenes según Instancia'!M28/'Órdenes según Instancia'!AB28)))</f>
        <v>4.6204620462046202E-2</v>
      </c>
      <c r="F28" s="37" t="str">
        <f>IF('Órdenes según Instancia'!R28=0,"-",IF('Órdenes según Instancia'!AB28=0,"-",('Órdenes según Instancia'!R28/'Órdenes según Instancia'!AB28)))</f>
        <v>-</v>
      </c>
      <c r="G28" s="37" t="str">
        <f>IF('Órdenes según Instancia'!W28=0,"-",IF('Órdenes según Instancia'!AB28=0,"-",('Órdenes según Instancia'!W28/'Órdenes según Instancia'!AB28)))</f>
        <v>-</v>
      </c>
      <c r="H28" s="37" t="str">
        <f>IF('Órdenes según Instancia'!D28=0,"-",IF('Órdenes según Instancia'!AC28=0,"-",('Órdenes según Instancia'!D28/'Órdenes según Instancia'!AC28)))</f>
        <v>-</v>
      </c>
      <c r="I28" s="37" t="str">
        <f>IF('Órdenes según Instancia'!I28=0,"-",IF('Órdenes según Instancia'!AC28=0,"-",('Órdenes según Instancia'!I28/'Órdenes según Instancia'!AC28)))</f>
        <v>-</v>
      </c>
      <c r="J28" s="37" t="str">
        <f>IF('Órdenes según Instancia'!N28=0,"-",IF('Órdenes según Instancia'!AC28=0,"-",('Órdenes según Instancia'!N28/'Órdenes según Instancia'!AC28)))</f>
        <v>-</v>
      </c>
      <c r="K28" s="37" t="str">
        <f>IF('Órdenes según Instancia'!S28=0,"-",IF('Órdenes según Instancia'!AC28=0,"-",('Órdenes según Instancia'!S28/'Órdenes según Instancia'!AC28)))</f>
        <v>-</v>
      </c>
      <c r="L28" s="37" t="str">
        <f>IF('Órdenes según Instancia'!X28=0,"-",IF('Órdenes según Instancia'!AC28=0,"-",('Órdenes según Instancia'!X28/'Órdenes según Instancia'!AC28)))</f>
        <v>-</v>
      </c>
      <c r="M28" s="37">
        <f>IF('Órdenes según Instancia'!E28=0,"-",IF('Órdenes según Instancia'!AD28=0,"-",('Órdenes según Instancia'!E28/'Órdenes según Instancia'!AD28)))</f>
        <v>0.93129770992366412</v>
      </c>
      <c r="N28" s="37">
        <f>IF('Órdenes según Instancia'!J28=0,"-",IF('Órdenes según Instancia'!AD28=0,"-",('Órdenes según Instancia'!J28/'Órdenes según Instancia'!AD28)))</f>
        <v>1.5267175572519083E-2</v>
      </c>
      <c r="O28" s="37">
        <f>IF('Órdenes según Instancia'!O28=0,"-",IF('Órdenes según Instancia'!AD28=0,"-",('Órdenes según Instancia'!O28/'Órdenes según Instancia'!AD28)))</f>
        <v>5.3435114503816793E-2</v>
      </c>
      <c r="P28" s="37" t="str">
        <f>IF('Órdenes según Instancia'!T28=0,"-",IF('Órdenes según Instancia'!AD28=0,"-",('Órdenes según Instancia'!T28/'Órdenes según Instancia'!AD28)))</f>
        <v>-</v>
      </c>
      <c r="Q28" s="37" t="str">
        <f>IF('Órdenes según Instancia'!Y28=0,"-",IF('Órdenes según Instancia'!AD28=0,"-",('Órdenes según Instancia'!Y28/'Órdenes según Instancia'!AD28)))</f>
        <v>-</v>
      </c>
      <c r="R28" s="37">
        <f>IF('Órdenes según Instancia'!F28=0,"-",IF('Órdenes según Instancia'!AE28=0,"-",('Órdenes según Instancia'!F28/'Órdenes según Instancia'!AE28)))</f>
        <v>1</v>
      </c>
      <c r="S28" s="37" t="str">
        <f>IF('Órdenes según Instancia'!K28=0,"-",IF('Órdenes según Instancia'!AE28=0,"-",('Órdenes según Instancia'!K28/'Órdenes según Instancia'!AE28)))</f>
        <v>-</v>
      </c>
      <c r="T28" s="37" t="str">
        <f>IF('Órdenes según Instancia'!P28=0,"-",IF('Órdenes según Instancia'!AE28=0,"-",('Órdenes según Instancia'!P28/'Órdenes según Instancia'!AE28)))</f>
        <v>-</v>
      </c>
      <c r="U28" s="37" t="str">
        <f>IF('Órdenes según Instancia'!U28=0,"-",IF('Órdenes según Instancia'!AE28=0,"-",('Órdenes según Instancia'!U28/('Órdenes según Instancia'!AE28))))</f>
        <v>-</v>
      </c>
      <c r="V28" s="37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37">
        <f>IF('Órdenes según Instancia'!C29=0,"-",IF('Órdenes según Instancia'!AB29=0,"-",('Órdenes según Instancia'!C29/'Órdenes según Instancia'!AB29)))</f>
        <v>1</v>
      </c>
      <c r="D29" s="37" t="str">
        <f>IF('Órdenes según Instancia'!H29=0,"-",IF('Órdenes según Instancia'!AB29=0,"-",('Órdenes según Instancia'!H29/'Órdenes según Instancia'!AB29)))</f>
        <v>-</v>
      </c>
      <c r="E29" s="37" t="str">
        <f>IF('Órdenes según Instancia'!M29=0,"-",IF('Órdenes según Instancia'!AB29=0,"-",('Órdenes según Instancia'!M29/'Órdenes según Instancia'!AB29)))</f>
        <v>-</v>
      </c>
      <c r="F29" s="37" t="str">
        <f>IF('Órdenes según Instancia'!R29=0,"-",IF('Órdenes según Instancia'!AB29=0,"-",('Órdenes según Instancia'!R29/'Órdenes según Instancia'!AB29)))</f>
        <v>-</v>
      </c>
      <c r="G29" s="37" t="str">
        <f>IF('Órdenes según Instancia'!W29=0,"-",IF('Órdenes según Instancia'!AB29=0,"-",('Órdenes según Instancia'!W29/'Órdenes según Instancia'!AB29)))</f>
        <v>-</v>
      </c>
      <c r="H29" s="37" t="str">
        <f>IF('Órdenes según Instancia'!D29=0,"-",IF('Órdenes según Instancia'!AC29=0,"-",('Órdenes según Instancia'!D29/'Órdenes según Instancia'!AC29)))</f>
        <v>-</v>
      </c>
      <c r="I29" s="37" t="str">
        <f>IF('Órdenes según Instancia'!I29=0,"-",IF('Órdenes según Instancia'!AC29=0,"-",('Órdenes según Instancia'!I29/'Órdenes según Instancia'!AC29)))</f>
        <v>-</v>
      </c>
      <c r="J29" s="37" t="str">
        <f>IF('Órdenes según Instancia'!N29=0,"-",IF('Órdenes según Instancia'!AC29=0,"-",('Órdenes según Instancia'!N29/'Órdenes según Instancia'!AC29)))</f>
        <v>-</v>
      </c>
      <c r="K29" s="37" t="str">
        <f>IF('Órdenes según Instancia'!S29=0,"-",IF('Órdenes según Instancia'!AC29=0,"-",('Órdenes según Instancia'!S29/'Órdenes según Instancia'!AC29)))</f>
        <v>-</v>
      </c>
      <c r="L29" s="37" t="str">
        <f>IF('Órdenes según Instancia'!X29=0,"-",IF('Órdenes según Instancia'!AC29=0,"-",('Órdenes según Instancia'!X29/'Órdenes según Instancia'!AC29)))</f>
        <v>-</v>
      </c>
      <c r="M29" s="37">
        <f>IF('Órdenes según Instancia'!E29=0,"-",IF('Órdenes según Instancia'!AD29=0,"-",('Órdenes según Instancia'!E29/'Órdenes según Instancia'!AD29)))</f>
        <v>1</v>
      </c>
      <c r="N29" s="37" t="str">
        <f>IF('Órdenes según Instancia'!J29=0,"-",IF('Órdenes según Instancia'!AD29=0,"-",('Órdenes según Instancia'!J29/'Órdenes según Instancia'!AD29)))</f>
        <v>-</v>
      </c>
      <c r="O29" s="37" t="str">
        <f>IF('Órdenes según Instancia'!O29=0,"-",IF('Órdenes según Instancia'!AD29=0,"-",('Órdenes según Instancia'!O29/'Órdenes según Instancia'!AD29)))</f>
        <v>-</v>
      </c>
      <c r="P29" s="37" t="str">
        <f>IF('Órdenes según Instancia'!T29=0,"-",IF('Órdenes según Instancia'!AD29=0,"-",('Órdenes según Instancia'!T29/'Órdenes según Instancia'!AD29)))</f>
        <v>-</v>
      </c>
      <c r="Q29" s="37" t="str">
        <f>IF('Órdenes según Instancia'!Y29=0,"-",IF('Órdenes según Instancia'!AD29=0,"-",('Órdenes según Instancia'!Y29/'Órdenes según Instancia'!AD29)))</f>
        <v>-</v>
      </c>
      <c r="R29" s="37">
        <f>IF('Órdenes según Instancia'!F29=0,"-",IF('Órdenes según Instancia'!AE29=0,"-",('Órdenes según Instancia'!F29/'Órdenes según Instancia'!AE29)))</f>
        <v>1</v>
      </c>
      <c r="S29" s="37" t="str">
        <f>IF('Órdenes según Instancia'!K29=0,"-",IF('Órdenes según Instancia'!AE29=0,"-",('Órdenes según Instancia'!K29/'Órdenes según Instancia'!AE29)))</f>
        <v>-</v>
      </c>
      <c r="T29" s="37" t="str">
        <f>IF('Órdenes según Instancia'!P29=0,"-",IF('Órdenes según Instancia'!AE29=0,"-",('Órdenes según Instancia'!P29/'Órdenes según Instancia'!AE29)))</f>
        <v>-</v>
      </c>
      <c r="U29" s="37" t="str">
        <f>IF('Órdenes según Instancia'!U29=0,"-",IF('Órdenes según Instancia'!AE29=0,"-",('Órdenes según Instancia'!U29/('Órdenes según Instancia'!AE29))))</f>
        <v>-</v>
      </c>
      <c r="V29" s="37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37">
        <f>IF('Órdenes según Instancia'!C30=0,"-",IF('Órdenes según Instancia'!AB30=0,"-",('Órdenes según Instancia'!C30/'Órdenes según Instancia'!AB30)))</f>
        <v>0.94680851063829785</v>
      </c>
      <c r="D30" s="37">
        <f>IF('Órdenes según Instancia'!H30=0,"-",IF('Órdenes según Instancia'!AB30=0,"-",('Órdenes según Instancia'!H30/'Órdenes según Instancia'!AB30)))</f>
        <v>5.3191489361702126E-3</v>
      </c>
      <c r="E30" s="37">
        <f>IF('Órdenes según Instancia'!M30=0,"-",IF('Órdenes según Instancia'!AB30=0,"-",('Órdenes según Instancia'!M30/'Órdenes según Instancia'!AB30)))</f>
        <v>4.7872340425531915E-2</v>
      </c>
      <c r="F30" s="37" t="str">
        <f>IF('Órdenes según Instancia'!R30=0,"-",IF('Órdenes según Instancia'!AB30=0,"-",('Órdenes según Instancia'!R30/'Órdenes según Instancia'!AB30)))</f>
        <v>-</v>
      </c>
      <c r="G30" s="37" t="str">
        <f>IF('Órdenes según Instancia'!W30=0,"-",IF('Órdenes según Instancia'!AB30=0,"-",('Órdenes según Instancia'!W30/'Órdenes según Instancia'!AB30)))</f>
        <v>-</v>
      </c>
      <c r="H30" s="37" t="str">
        <f>IF('Órdenes según Instancia'!D30=0,"-",IF('Órdenes según Instancia'!AC30=0,"-",('Órdenes según Instancia'!D30/'Órdenes según Instancia'!AC30)))</f>
        <v>-</v>
      </c>
      <c r="I30" s="37" t="str">
        <f>IF('Órdenes según Instancia'!I30=0,"-",IF('Órdenes según Instancia'!AC30=0,"-",('Órdenes según Instancia'!I30/'Órdenes según Instancia'!AC30)))</f>
        <v>-</v>
      </c>
      <c r="J30" s="37" t="str">
        <f>IF('Órdenes según Instancia'!N30=0,"-",IF('Órdenes según Instancia'!AC30=0,"-",('Órdenes según Instancia'!N30/'Órdenes según Instancia'!AC30)))</f>
        <v>-</v>
      </c>
      <c r="K30" s="37" t="str">
        <f>IF('Órdenes según Instancia'!S30=0,"-",IF('Órdenes según Instancia'!AC30=0,"-",('Órdenes según Instancia'!S30/'Órdenes según Instancia'!AC30)))</f>
        <v>-</v>
      </c>
      <c r="L30" s="37" t="str">
        <f>IF('Órdenes según Instancia'!X30=0,"-",IF('Órdenes según Instancia'!AC30=0,"-",('Órdenes según Instancia'!X30/'Órdenes según Instancia'!AC30)))</f>
        <v>-</v>
      </c>
      <c r="M30" s="37">
        <f>IF('Órdenes según Instancia'!E30=0,"-",IF('Órdenes según Instancia'!AD30=0,"-",('Órdenes según Instancia'!E30/'Órdenes según Instancia'!AD30)))</f>
        <v>0.92682926829268297</v>
      </c>
      <c r="N30" s="37" t="str">
        <f>IF('Órdenes según Instancia'!J30=0,"-",IF('Órdenes según Instancia'!AD30=0,"-",('Órdenes según Instancia'!J30/'Órdenes según Instancia'!AD30)))</f>
        <v>-</v>
      </c>
      <c r="O30" s="37">
        <f>IF('Órdenes según Instancia'!O30=0,"-",IF('Órdenes según Instancia'!AD30=0,"-",('Órdenes según Instancia'!O30/'Órdenes según Instancia'!AD30)))</f>
        <v>7.3170731707317069E-2</v>
      </c>
      <c r="P30" s="37" t="str">
        <f>IF('Órdenes según Instancia'!T30=0,"-",IF('Órdenes según Instancia'!AD30=0,"-",('Órdenes según Instancia'!T30/'Órdenes según Instancia'!AD30)))</f>
        <v>-</v>
      </c>
      <c r="Q30" s="37" t="str">
        <f>IF('Órdenes según Instancia'!Y30=0,"-",IF('Órdenes según Instancia'!AD30=0,"-",('Órdenes según Instancia'!Y30/'Órdenes según Instancia'!AD30)))</f>
        <v>-</v>
      </c>
      <c r="R30" s="37">
        <f>IF('Órdenes según Instancia'!F30=0,"-",IF('Órdenes según Instancia'!AE30=0,"-",('Órdenes según Instancia'!F30/'Órdenes según Instancia'!AE30)))</f>
        <v>0.98461538461538467</v>
      </c>
      <c r="S30" s="37">
        <f>IF('Órdenes según Instancia'!K30=0,"-",IF('Órdenes según Instancia'!AE30=0,"-",('Órdenes según Instancia'!K30/'Órdenes según Instancia'!AE30)))</f>
        <v>1.5384615384615385E-2</v>
      </c>
      <c r="T30" s="37" t="str">
        <f>IF('Órdenes según Instancia'!P30=0,"-",IF('Órdenes según Instancia'!AE30=0,"-",('Órdenes según Instancia'!P30/'Órdenes según Instancia'!AE30)))</f>
        <v>-</v>
      </c>
      <c r="U30" s="37" t="str">
        <f>IF('Órdenes según Instancia'!U30=0,"-",IF('Órdenes según Instancia'!AE30=0,"-",('Órdenes según Instancia'!U30/('Órdenes según Instancia'!AE30))))</f>
        <v>-</v>
      </c>
      <c r="V30" s="37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8">
        <f>IF('Órdenes según Instancia'!C31=0,"-",IF('Órdenes según Instancia'!AB31=0,"-",('Órdenes según Instancia'!C31/'Órdenes según Instancia'!AB31)))</f>
        <v>0.9850746268656716</v>
      </c>
      <c r="D31" s="38" t="str">
        <f>IF('Órdenes según Instancia'!H31=0,"-",IF('Órdenes según Instancia'!AB31=0,"-",('Órdenes según Instancia'!H31/'Órdenes según Instancia'!AB31)))</f>
        <v>-</v>
      </c>
      <c r="E31" s="38">
        <f>IF('Órdenes según Instancia'!M31=0,"-",IF('Órdenes según Instancia'!AB31=0,"-",('Órdenes según Instancia'!M31/'Órdenes según Instancia'!AB31)))</f>
        <v>1.4925373134328358E-2</v>
      </c>
      <c r="F31" s="38" t="str">
        <f>IF('Órdenes según Instancia'!R31=0,"-",IF('Órdenes según Instancia'!AB31=0,"-",('Órdenes según Instancia'!R31/'Órdenes según Instancia'!AB31)))</f>
        <v>-</v>
      </c>
      <c r="G31" s="38" t="str">
        <f>IF('Órdenes según Instancia'!W31=0,"-",IF('Órdenes según Instancia'!AB31=0,"-",('Órdenes según Instancia'!W31/'Órdenes según Instancia'!AB31)))</f>
        <v>-</v>
      </c>
      <c r="H31" s="38" t="str">
        <f>IF('Órdenes según Instancia'!D31=0,"-",IF('Órdenes según Instancia'!AC31=0,"-",('Órdenes según Instancia'!D31/'Órdenes según Instancia'!AC31)))</f>
        <v>-</v>
      </c>
      <c r="I31" s="38" t="str">
        <f>IF('Órdenes según Instancia'!I31=0,"-",IF('Órdenes según Instancia'!AC31=0,"-",('Órdenes según Instancia'!I31/'Órdenes según Instancia'!AC31)))</f>
        <v>-</v>
      </c>
      <c r="J31" s="38" t="str">
        <f>IF('Órdenes según Instancia'!N31=0,"-",IF('Órdenes según Instancia'!AC31=0,"-",('Órdenes según Instancia'!N31/'Órdenes según Instancia'!AC31)))</f>
        <v>-</v>
      </c>
      <c r="K31" s="38" t="str">
        <f>IF('Órdenes según Instancia'!S31=0,"-",IF('Órdenes según Instancia'!AC31=0,"-",('Órdenes según Instancia'!S31/'Órdenes según Instancia'!AC31)))</f>
        <v>-</v>
      </c>
      <c r="L31" s="38" t="str">
        <f>IF('Órdenes según Instancia'!X31=0,"-",IF('Órdenes según Instancia'!AC31=0,"-",('Órdenes según Instancia'!X31/'Órdenes según Instancia'!AC31)))</f>
        <v>-</v>
      </c>
      <c r="M31" s="38">
        <f>IF('Órdenes según Instancia'!E31=0,"-",IF('Órdenes según Instancia'!AD31=0,"-",('Órdenes según Instancia'!E31/'Órdenes según Instancia'!AD31)))</f>
        <v>0.98360655737704916</v>
      </c>
      <c r="N31" s="38" t="str">
        <f>IF('Órdenes según Instancia'!J31=0,"-",IF('Órdenes según Instancia'!AD31=0,"-",('Órdenes según Instancia'!J31/'Órdenes según Instancia'!AD31)))</f>
        <v>-</v>
      </c>
      <c r="O31" s="38">
        <f>IF('Órdenes según Instancia'!O31=0,"-",IF('Órdenes según Instancia'!AD31=0,"-",('Órdenes según Instancia'!O31/'Órdenes según Instancia'!AD31)))</f>
        <v>1.6393442622950821E-2</v>
      </c>
      <c r="P31" s="38" t="str">
        <f>IF('Órdenes según Instancia'!T31=0,"-",IF('Órdenes según Instancia'!AD31=0,"-",('Órdenes según Instancia'!T31/'Órdenes según Instancia'!AD31)))</f>
        <v>-</v>
      </c>
      <c r="Q31" s="38" t="str">
        <f>IF('Órdenes según Instancia'!Y31=0,"-",IF('Órdenes según Instancia'!AD31=0,"-",('Órdenes según Instancia'!Y31/'Órdenes según Instancia'!AD31)))</f>
        <v>-</v>
      </c>
      <c r="R31" s="38">
        <f>IF('Órdenes según Instancia'!F31=0,"-",IF('Órdenes según Instancia'!AE31=0,"-",('Órdenes según Instancia'!F31/'Órdenes según Instancia'!AE31)))</f>
        <v>1</v>
      </c>
      <c r="S31" s="38" t="str">
        <f>IF('Órdenes según Instancia'!K31=0,"-",IF('Órdenes según Instancia'!AE31=0,"-",('Órdenes según Instancia'!K31/'Órdenes según Instancia'!AE31)))</f>
        <v>-</v>
      </c>
      <c r="T31" s="38" t="str">
        <f>IF('Órdenes según Instancia'!P31=0,"-",IF('Órdenes según Instancia'!AE31=0,"-",('Órdenes según Instancia'!P31/'Órdenes según Instancia'!AE31)))</f>
        <v>-</v>
      </c>
      <c r="U31" s="38" t="str">
        <f>IF('Órdenes según Instancia'!U31=0,"-",IF('Órdenes según Instancia'!AE31=0,"-",('Órdenes según Instancia'!U31/('Órdenes según Instancia'!AE31))))</f>
        <v>-</v>
      </c>
      <c r="V31" s="38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34">
        <f>IF('Órdenes según Instancia'!C32=0,"-",IF('Órdenes según Instancia'!AB32=0,"-",('Órdenes según Instancia'!C32/'Órdenes según Instancia'!AB32)))</f>
        <v>0.94407135362014694</v>
      </c>
      <c r="D32" s="34">
        <f>IF('Órdenes según Instancia'!H32=0,"-",IF('Órdenes según Instancia'!AB32=0,"-",('Órdenes según Instancia'!H32/'Órdenes según Instancia'!AB32)))</f>
        <v>5.4564533053515218E-3</v>
      </c>
      <c r="E32" s="34">
        <f>IF('Órdenes según Instancia'!M32=0,"-",IF('Órdenes según Instancia'!AB32=0,"-",('Órdenes según Instancia'!M32/'Órdenes según Instancia'!AB32)))</f>
        <v>3.9874081846799581E-2</v>
      </c>
      <c r="F32" s="34">
        <f>IF('Órdenes según Instancia'!R32=0,"-",IF('Órdenes según Instancia'!AB32=0,"-",('Órdenes según Instancia'!R32/'Órdenes según Instancia'!AB32)))</f>
        <v>1.0388247639034627E-2</v>
      </c>
      <c r="G32" s="34">
        <f>IF('Órdenes según Instancia'!W32=0,"-",IF('Órdenes según Instancia'!AB32=0,"-",('Órdenes según Instancia'!W32/'Órdenes según Instancia'!AB32)))</f>
        <v>2.098635886673662E-4</v>
      </c>
      <c r="H32" s="34">
        <f>IF('Órdenes según Instancia'!D32=0,"-",IF('Órdenes según Instancia'!AC32=0,"-",('Órdenes según Instancia'!D32/'Órdenes según Instancia'!AC32)))</f>
        <v>1</v>
      </c>
      <c r="I32" s="34" t="str">
        <f>IF('Órdenes según Instancia'!I32=0,"-",IF('Órdenes según Instancia'!AC32=0,"-",('Órdenes según Instancia'!I32/'Órdenes según Instancia'!AC32)))</f>
        <v>-</v>
      </c>
      <c r="J32" s="34" t="str">
        <f>IF('Órdenes según Instancia'!N32=0,"-",IF('Órdenes según Instancia'!AC32=0,"-",('Órdenes según Instancia'!N32/'Órdenes según Instancia'!AC32)))</f>
        <v>-</v>
      </c>
      <c r="K32" s="34" t="str">
        <f>IF('Órdenes según Instancia'!S32=0,"-",IF('Órdenes según Instancia'!AC32=0,"-",('Órdenes según Instancia'!S32/'Órdenes según Instancia'!AC32)))</f>
        <v>-</v>
      </c>
      <c r="L32" s="34" t="str">
        <f>IF('Órdenes según Instancia'!X32=0,"-",IF('Órdenes según Instancia'!AC32=0,"-",('Órdenes según Instancia'!X32/'Órdenes según Instancia'!AC32)))</f>
        <v>-</v>
      </c>
      <c r="M32" s="34">
        <f>IF('Órdenes según Instancia'!E32=0,"-",IF('Órdenes según Instancia'!AD32=0,"-",('Órdenes según Instancia'!E32/'Órdenes según Instancia'!AD32)))</f>
        <v>0.92556684910086007</v>
      </c>
      <c r="N32" s="34">
        <f>IF('Órdenes según Instancia'!J32=0,"-",IF('Órdenes según Instancia'!AD32=0,"-",('Órdenes según Instancia'!J32/'Órdenes según Instancia'!AD32)))</f>
        <v>5.6293979671618449E-3</v>
      </c>
      <c r="O32" s="34">
        <f>IF('Órdenes según Instancia'!O32=0,"-",IF('Órdenes según Instancia'!AD32=0,"-",('Órdenes según Instancia'!O32/'Órdenes según Instancia'!AD32)))</f>
        <v>5.3166536356528536E-2</v>
      </c>
      <c r="P32" s="34">
        <f>IF('Órdenes según Instancia'!T32=0,"-",IF('Órdenes según Instancia'!AD32=0,"-",('Órdenes según Instancia'!T32/'Órdenes según Instancia'!AD32)))</f>
        <v>1.5324472243940578E-2</v>
      </c>
      <c r="Q32" s="34">
        <f>IF('Órdenes según Instancia'!Y32=0,"-",IF('Órdenes según Instancia'!AD32=0,"-",('Órdenes según Instancia'!Y32/'Órdenes según Instancia'!AD32)))</f>
        <v>3.1274433150899137E-4</v>
      </c>
      <c r="R32" s="34">
        <f>IF('Órdenes según Instancia'!F32=0,"-",IF('Órdenes según Instancia'!AE32=0,"-",('Órdenes según Instancia'!F32/'Órdenes según Instancia'!AE32)))</f>
        <v>0.98131760078662733</v>
      </c>
      <c r="S32" s="34">
        <f>IF('Órdenes según Instancia'!K32=0,"-",IF('Órdenes según Instancia'!AE32=0,"-",('Órdenes según Instancia'!K32/'Órdenes según Instancia'!AE32)))</f>
        <v>5.2441822353326778E-3</v>
      </c>
      <c r="T32" s="34">
        <f>IF('Órdenes según Instancia'!P32=0,"-",IF('Órdenes según Instancia'!AE32=0,"-",('Órdenes según Instancia'!P32/'Órdenes según Instancia'!AE32)))</f>
        <v>1.3110455588331694E-2</v>
      </c>
      <c r="U32" s="34">
        <f>IF('Órdenes según Instancia'!U32=0,"-",IF('Órdenes según Instancia'!AE32=0,"-",('Órdenes según Instancia'!U32/('Órdenes según Instancia'!AE32))))</f>
        <v>3.2776138970829236E-4</v>
      </c>
      <c r="V32" s="34" t="str">
        <f>IF('Órdenes según Instancia'!Z32=0,"-",IF('Órdenes según Instancia'!AE32=0,"-",('Órdenes según Instancia'!Z32/'Órdenes según Instancia'!AE32)))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68" customFormat="1" ht="58.5" customHeight="1" x14ac:dyDescent="0.2">
      <c r="C12" s="88" t="s">
        <v>229</v>
      </c>
      <c r="D12" s="88"/>
      <c r="E12" s="88" t="s">
        <v>150</v>
      </c>
      <c r="F12" s="88"/>
      <c r="G12" s="88" t="s">
        <v>151</v>
      </c>
      <c r="H12" s="88"/>
      <c r="I12" s="88" t="s">
        <v>230</v>
      </c>
      <c r="J12" s="88"/>
      <c r="K12" s="88" t="s">
        <v>231</v>
      </c>
      <c r="L12" s="88"/>
      <c r="M12" s="88" t="s">
        <v>152</v>
      </c>
      <c r="N12" s="88"/>
      <c r="O12" s="88" t="s">
        <v>153</v>
      </c>
      <c r="P12" s="88"/>
      <c r="Q12" s="88" t="s">
        <v>154</v>
      </c>
      <c r="R12" s="88"/>
      <c r="S12" s="88" t="s">
        <v>232</v>
      </c>
      <c r="T12" s="88"/>
      <c r="U12" s="88" t="s">
        <v>155</v>
      </c>
      <c r="V12" s="88"/>
      <c r="W12" s="88" t="s">
        <v>233</v>
      </c>
      <c r="X12" s="88"/>
      <c r="Y12" s="88" t="s">
        <v>234</v>
      </c>
      <c r="Z12" s="88"/>
      <c r="AA12" s="88" t="s">
        <v>235</v>
      </c>
      <c r="AB12" s="88"/>
      <c r="AC12" s="88" t="s">
        <v>236</v>
      </c>
      <c r="AD12" s="88"/>
      <c r="AE12" s="88" t="s">
        <v>237</v>
      </c>
      <c r="AF12" s="88"/>
      <c r="AG12" s="88" t="s">
        <v>156</v>
      </c>
      <c r="AH12" s="88"/>
      <c r="AI12" s="88" t="s">
        <v>157</v>
      </c>
      <c r="AJ12" s="88"/>
    </row>
    <row r="13" spans="2:36" ht="41.25" customHeight="1" x14ac:dyDescent="0.2">
      <c r="B13" s="40"/>
      <c r="C13" s="42" t="s">
        <v>158</v>
      </c>
      <c r="D13" s="42" t="s">
        <v>159</v>
      </c>
      <c r="E13" s="42" t="s">
        <v>158</v>
      </c>
      <c r="F13" s="42" t="s">
        <v>159</v>
      </c>
      <c r="G13" s="42" t="s">
        <v>158</v>
      </c>
      <c r="H13" s="42" t="s">
        <v>159</v>
      </c>
      <c r="I13" s="42" t="s">
        <v>158</v>
      </c>
      <c r="J13" s="42" t="s">
        <v>159</v>
      </c>
      <c r="K13" s="42" t="s">
        <v>158</v>
      </c>
      <c r="L13" s="42" t="s">
        <v>159</v>
      </c>
      <c r="M13" s="42" t="s">
        <v>158</v>
      </c>
      <c r="N13" s="42" t="s">
        <v>159</v>
      </c>
      <c r="O13" s="42" t="s">
        <v>158</v>
      </c>
      <c r="P13" s="42" t="s">
        <v>159</v>
      </c>
      <c r="Q13" s="42" t="s">
        <v>158</v>
      </c>
      <c r="R13" s="42" t="s">
        <v>159</v>
      </c>
      <c r="S13" s="42" t="s">
        <v>158</v>
      </c>
      <c r="T13" s="42" t="s">
        <v>159</v>
      </c>
      <c r="U13" s="42" t="s">
        <v>158</v>
      </c>
      <c r="V13" s="42" t="s">
        <v>159</v>
      </c>
      <c r="W13" s="42" t="s">
        <v>158</v>
      </c>
      <c r="X13" s="42" t="s">
        <v>159</v>
      </c>
      <c r="Y13" s="42" t="s">
        <v>158</v>
      </c>
      <c r="Z13" s="42" t="s">
        <v>159</v>
      </c>
      <c r="AA13" s="42" t="s">
        <v>158</v>
      </c>
      <c r="AB13" s="42" t="s">
        <v>159</v>
      </c>
      <c r="AC13" s="42" t="s">
        <v>158</v>
      </c>
      <c r="AD13" s="42" t="s">
        <v>159</v>
      </c>
      <c r="AE13" s="42" t="s">
        <v>158</v>
      </c>
      <c r="AF13" s="42" t="s">
        <v>159</v>
      </c>
      <c r="AG13" s="42" t="s">
        <v>158</v>
      </c>
      <c r="AH13" s="42" t="s">
        <v>159</v>
      </c>
      <c r="AI13" s="42" t="s">
        <v>158</v>
      </c>
      <c r="AJ13" s="42" t="s">
        <v>159</v>
      </c>
    </row>
    <row r="14" spans="2:36" ht="20.100000000000001" customHeight="1" thickBot="1" x14ac:dyDescent="0.25">
      <c r="B14" s="3" t="s">
        <v>22</v>
      </c>
      <c r="C14" s="41">
        <v>41</v>
      </c>
      <c r="D14" s="41">
        <v>86</v>
      </c>
      <c r="E14" s="41">
        <v>72</v>
      </c>
      <c r="F14" s="41">
        <v>97</v>
      </c>
      <c r="G14" s="41">
        <v>688</v>
      </c>
      <c r="H14" s="41">
        <v>567</v>
      </c>
      <c r="I14" s="41">
        <v>681</v>
      </c>
      <c r="J14" s="41">
        <v>540</v>
      </c>
      <c r="K14" s="41">
        <v>86</v>
      </c>
      <c r="L14" s="41">
        <v>129</v>
      </c>
      <c r="M14" s="41">
        <v>108</v>
      </c>
      <c r="N14" s="41">
        <v>74</v>
      </c>
      <c r="O14" s="41">
        <v>67</v>
      </c>
      <c r="P14" s="41">
        <v>150</v>
      </c>
      <c r="Q14" s="41">
        <v>1743</v>
      </c>
      <c r="R14" s="41">
        <v>1643</v>
      </c>
      <c r="S14" s="41">
        <v>214</v>
      </c>
      <c r="T14" s="41">
        <v>7</v>
      </c>
      <c r="U14" s="41">
        <v>0</v>
      </c>
      <c r="V14" s="41">
        <v>0</v>
      </c>
      <c r="W14" s="41">
        <v>18</v>
      </c>
      <c r="X14" s="41">
        <v>2</v>
      </c>
      <c r="Y14" s="41">
        <v>7</v>
      </c>
      <c r="Z14" s="41">
        <v>0</v>
      </c>
      <c r="AA14" s="41">
        <v>30</v>
      </c>
      <c r="AB14" s="41">
        <v>0</v>
      </c>
      <c r="AC14" s="41">
        <v>281</v>
      </c>
      <c r="AD14" s="41">
        <v>7</v>
      </c>
      <c r="AE14" s="41">
        <v>5</v>
      </c>
      <c r="AF14" s="41">
        <v>1</v>
      </c>
      <c r="AG14" s="41">
        <v>191</v>
      </c>
      <c r="AH14" s="41">
        <v>3</v>
      </c>
      <c r="AI14" s="41">
        <v>746</v>
      </c>
      <c r="AJ14" s="41">
        <v>20</v>
      </c>
    </row>
    <row r="15" spans="2:36" ht="20.100000000000001" customHeight="1" thickBot="1" x14ac:dyDescent="0.25">
      <c r="B15" s="4" t="s">
        <v>23</v>
      </c>
      <c r="C15" s="21">
        <v>19</v>
      </c>
      <c r="D15" s="21">
        <v>1</v>
      </c>
      <c r="E15" s="21">
        <v>22</v>
      </c>
      <c r="F15" s="21">
        <v>15</v>
      </c>
      <c r="G15" s="21">
        <v>110</v>
      </c>
      <c r="H15" s="21">
        <v>115</v>
      </c>
      <c r="I15" s="21">
        <v>119</v>
      </c>
      <c r="J15" s="21">
        <v>112</v>
      </c>
      <c r="K15" s="21">
        <v>3</v>
      </c>
      <c r="L15" s="21">
        <v>3</v>
      </c>
      <c r="M15" s="21">
        <v>34</v>
      </c>
      <c r="N15" s="21">
        <v>80</v>
      </c>
      <c r="O15" s="21">
        <v>9</v>
      </c>
      <c r="P15" s="21">
        <v>0</v>
      </c>
      <c r="Q15" s="21">
        <v>316</v>
      </c>
      <c r="R15" s="21">
        <v>326</v>
      </c>
      <c r="S15" s="21">
        <v>65</v>
      </c>
      <c r="T15" s="21">
        <v>6</v>
      </c>
      <c r="U15" s="21">
        <v>0</v>
      </c>
      <c r="V15" s="21">
        <v>0</v>
      </c>
      <c r="W15" s="21">
        <v>23</v>
      </c>
      <c r="X15" s="21">
        <v>6</v>
      </c>
      <c r="Y15" s="21">
        <v>0</v>
      </c>
      <c r="Z15" s="21">
        <v>0</v>
      </c>
      <c r="AA15" s="21">
        <v>18</v>
      </c>
      <c r="AB15" s="21">
        <v>0</v>
      </c>
      <c r="AC15" s="21">
        <v>68</v>
      </c>
      <c r="AD15" s="21">
        <v>6</v>
      </c>
      <c r="AE15" s="21">
        <v>2</v>
      </c>
      <c r="AF15" s="21">
        <v>0</v>
      </c>
      <c r="AG15" s="21">
        <v>46</v>
      </c>
      <c r="AH15" s="21">
        <v>6</v>
      </c>
      <c r="AI15" s="21">
        <v>222</v>
      </c>
      <c r="AJ15" s="21">
        <v>24</v>
      </c>
    </row>
    <row r="16" spans="2:36" ht="20.100000000000001" customHeight="1" thickBot="1" x14ac:dyDescent="0.25">
      <c r="B16" s="4" t="s">
        <v>24</v>
      </c>
      <c r="C16" s="21">
        <v>11</v>
      </c>
      <c r="D16" s="21">
        <v>0</v>
      </c>
      <c r="E16" s="21">
        <v>16</v>
      </c>
      <c r="F16" s="21">
        <v>0</v>
      </c>
      <c r="G16" s="21">
        <v>123</v>
      </c>
      <c r="H16" s="21">
        <v>6</v>
      </c>
      <c r="I16" s="21">
        <v>114</v>
      </c>
      <c r="J16" s="21">
        <v>6</v>
      </c>
      <c r="K16" s="21">
        <v>11</v>
      </c>
      <c r="L16" s="21">
        <v>0</v>
      </c>
      <c r="M16" s="21">
        <v>27</v>
      </c>
      <c r="N16" s="21">
        <v>0</v>
      </c>
      <c r="O16" s="21">
        <v>16</v>
      </c>
      <c r="P16" s="21">
        <v>0</v>
      </c>
      <c r="Q16" s="21">
        <v>318</v>
      </c>
      <c r="R16" s="21">
        <v>12</v>
      </c>
      <c r="S16" s="21">
        <v>18</v>
      </c>
      <c r="T16" s="21">
        <v>3</v>
      </c>
      <c r="U16" s="21">
        <v>0</v>
      </c>
      <c r="V16" s="21">
        <v>0</v>
      </c>
      <c r="W16" s="21">
        <v>8</v>
      </c>
      <c r="X16" s="21">
        <v>0</v>
      </c>
      <c r="Y16" s="21">
        <v>0</v>
      </c>
      <c r="Z16" s="21">
        <v>0</v>
      </c>
      <c r="AA16" s="21">
        <v>1</v>
      </c>
      <c r="AB16" s="21">
        <v>0</v>
      </c>
      <c r="AC16" s="21">
        <v>32</v>
      </c>
      <c r="AD16" s="21">
        <v>3</v>
      </c>
      <c r="AE16" s="21">
        <v>0</v>
      </c>
      <c r="AF16" s="21">
        <v>0</v>
      </c>
      <c r="AG16" s="21">
        <v>21</v>
      </c>
      <c r="AH16" s="21">
        <v>0</v>
      </c>
      <c r="AI16" s="21">
        <v>80</v>
      </c>
      <c r="AJ16" s="21">
        <v>6</v>
      </c>
    </row>
    <row r="17" spans="2:36" ht="20.100000000000001" customHeight="1" thickBot="1" x14ac:dyDescent="0.25">
      <c r="B17" s="4" t="s">
        <v>25</v>
      </c>
      <c r="C17" s="21">
        <v>1</v>
      </c>
      <c r="D17" s="21">
        <v>10</v>
      </c>
      <c r="E17" s="21">
        <v>3</v>
      </c>
      <c r="F17" s="21">
        <v>0</v>
      </c>
      <c r="G17" s="21">
        <v>173</v>
      </c>
      <c r="H17" s="21">
        <v>62</v>
      </c>
      <c r="I17" s="21">
        <v>174</v>
      </c>
      <c r="J17" s="21">
        <v>58</v>
      </c>
      <c r="K17" s="21">
        <v>2</v>
      </c>
      <c r="L17" s="21">
        <v>0</v>
      </c>
      <c r="M17" s="21">
        <v>37</v>
      </c>
      <c r="N17" s="21">
        <v>20</v>
      </c>
      <c r="O17" s="21">
        <v>39</v>
      </c>
      <c r="P17" s="21">
        <v>24</v>
      </c>
      <c r="Q17" s="21">
        <v>429</v>
      </c>
      <c r="R17" s="21">
        <v>174</v>
      </c>
      <c r="S17" s="21">
        <v>25</v>
      </c>
      <c r="T17" s="21">
        <v>0</v>
      </c>
      <c r="U17" s="21">
        <v>0</v>
      </c>
      <c r="V17" s="21">
        <v>0</v>
      </c>
      <c r="W17" s="21">
        <v>2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29</v>
      </c>
      <c r="AD17" s="21">
        <v>0</v>
      </c>
      <c r="AE17" s="21">
        <v>1</v>
      </c>
      <c r="AF17" s="21">
        <v>0</v>
      </c>
      <c r="AG17" s="21">
        <v>37</v>
      </c>
      <c r="AH17" s="21">
        <v>0</v>
      </c>
      <c r="AI17" s="21">
        <v>94</v>
      </c>
      <c r="AJ17" s="21">
        <v>0</v>
      </c>
    </row>
    <row r="18" spans="2:36" ht="20.100000000000001" customHeight="1" thickBot="1" x14ac:dyDescent="0.25">
      <c r="B18" s="4" t="s">
        <v>26</v>
      </c>
      <c r="C18" s="21">
        <v>6</v>
      </c>
      <c r="D18" s="21">
        <v>2</v>
      </c>
      <c r="E18" s="21">
        <v>15</v>
      </c>
      <c r="F18" s="21">
        <v>7</v>
      </c>
      <c r="G18" s="21">
        <v>219</v>
      </c>
      <c r="H18" s="21">
        <v>109</v>
      </c>
      <c r="I18" s="21">
        <v>206</v>
      </c>
      <c r="J18" s="21">
        <v>110</v>
      </c>
      <c r="K18" s="21">
        <v>42</v>
      </c>
      <c r="L18" s="21">
        <v>64</v>
      </c>
      <c r="M18" s="21">
        <v>48</v>
      </c>
      <c r="N18" s="21">
        <v>2</v>
      </c>
      <c r="O18" s="21">
        <v>16</v>
      </c>
      <c r="P18" s="21">
        <v>3</v>
      </c>
      <c r="Q18" s="21">
        <v>552</v>
      </c>
      <c r="R18" s="21">
        <v>297</v>
      </c>
      <c r="S18" s="21">
        <v>64</v>
      </c>
      <c r="T18" s="21">
        <v>11</v>
      </c>
      <c r="U18" s="21">
        <v>0</v>
      </c>
      <c r="V18" s="21">
        <v>0</v>
      </c>
      <c r="W18" s="21">
        <v>14</v>
      </c>
      <c r="X18" s="21">
        <v>0</v>
      </c>
      <c r="Y18" s="21">
        <v>0</v>
      </c>
      <c r="Z18" s="21">
        <v>0</v>
      </c>
      <c r="AA18" s="21">
        <v>29</v>
      </c>
      <c r="AB18" s="21">
        <v>0</v>
      </c>
      <c r="AC18" s="21">
        <v>58</v>
      </c>
      <c r="AD18" s="21">
        <v>11</v>
      </c>
      <c r="AE18" s="21">
        <v>0</v>
      </c>
      <c r="AF18" s="21">
        <v>0</v>
      </c>
      <c r="AG18" s="21">
        <v>24</v>
      </c>
      <c r="AH18" s="21">
        <v>0</v>
      </c>
      <c r="AI18" s="21">
        <v>189</v>
      </c>
      <c r="AJ18" s="21">
        <v>22</v>
      </c>
    </row>
    <row r="19" spans="2:36" ht="20.100000000000001" customHeight="1" thickBot="1" x14ac:dyDescent="0.25">
      <c r="B19" s="4" t="s">
        <v>27</v>
      </c>
      <c r="C19" s="21">
        <v>1</v>
      </c>
      <c r="D19" s="21">
        <v>5</v>
      </c>
      <c r="E19" s="21">
        <v>3</v>
      </c>
      <c r="F19" s="21">
        <v>0</v>
      </c>
      <c r="G19" s="21">
        <v>30</v>
      </c>
      <c r="H19" s="21">
        <v>2</v>
      </c>
      <c r="I19" s="21">
        <v>29</v>
      </c>
      <c r="J19" s="21">
        <v>2</v>
      </c>
      <c r="K19" s="21">
        <v>5</v>
      </c>
      <c r="L19" s="21">
        <v>0</v>
      </c>
      <c r="M19" s="21">
        <v>16</v>
      </c>
      <c r="N19" s="21">
        <v>1</v>
      </c>
      <c r="O19" s="21">
        <v>1</v>
      </c>
      <c r="P19" s="21">
        <v>5</v>
      </c>
      <c r="Q19" s="21">
        <v>85</v>
      </c>
      <c r="R19" s="21">
        <v>15</v>
      </c>
      <c r="S19" s="21">
        <v>2</v>
      </c>
      <c r="T19" s="21">
        <v>3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2</v>
      </c>
      <c r="AD19" s="21">
        <v>3</v>
      </c>
      <c r="AE19" s="21">
        <v>0</v>
      </c>
      <c r="AF19" s="21">
        <v>0</v>
      </c>
      <c r="AG19" s="21">
        <v>4</v>
      </c>
      <c r="AH19" s="21">
        <v>6</v>
      </c>
      <c r="AI19" s="21">
        <v>8</v>
      </c>
      <c r="AJ19" s="21">
        <v>12</v>
      </c>
    </row>
    <row r="20" spans="2:36" ht="20.100000000000001" customHeight="1" thickBot="1" x14ac:dyDescent="0.25">
      <c r="B20" s="4" t="s">
        <v>28</v>
      </c>
      <c r="C20" s="21">
        <v>8</v>
      </c>
      <c r="D20" s="21">
        <v>2</v>
      </c>
      <c r="E20" s="21">
        <v>6</v>
      </c>
      <c r="F20" s="21">
        <v>1</v>
      </c>
      <c r="G20" s="21">
        <v>140</v>
      </c>
      <c r="H20" s="21">
        <v>63</v>
      </c>
      <c r="I20" s="21">
        <v>139</v>
      </c>
      <c r="J20" s="21">
        <v>62</v>
      </c>
      <c r="K20" s="21">
        <v>9</v>
      </c>
      <c r="L20" s="21">
        <v>1</v>
      </c>
      <c r="M20" s="21">
        <v>15</v>
      </c>
      <c r="N20" s="21">
        <v>1</v>
      </c>
      <c r="O20" s="21">
        <v>16</v>
      </c>
      <c r="P20" s="21">
        <v>10</v>
      </c>
      <c r="Q20" s="21">
        <v>333</v>
      </c>
      <c r="R20" s="21">
        <v>140</v>
      </c>
      <c r="S20" s="21">
        <v>33</v>
      </c>
      <c r="T20" s="21">
        <v>3</v>
      </c>
      <c r="U20" s="21">
        <v>1</v>
      </c>
      <c r="V20" s="21">
        <v>0</v>
      </c>
      <c r="W20" s="21">
        <v>3</v>
      </c>
      <c r="X20" s="21">
        <v>0</v>
      </c>
      <c r="Y20" s="21">
        <v>1</v>
      </c>
      <c r="Z20" s="21">
        <v>0</v>
      </c>
      <c r="AA20" s="21">
        <v>7</v>
      </c>
      <c r="AB20" s="21">
        <v>2</v>
      </c>
      <c r="AC20" s="21">
        <v>37</v>
      </c>
      <c r="AD20" s="21">
        <v>2</v>
      </c>
      <c r="AE20" s="21">
        <v>4</v>
      </c>
      <c r="AF20" s="21">
        <v>0</v>
      </c>
      <c r="AG20" s="21">
        <v>15</v>
      </c>
      <c r="AH20" s="21">
        <v>0</v>
      </c>
      <c r="AI20" s="21">
        <v>101</v>
      </c>
      <c r="AJ20" s="21">
        <v>7</v>
      </c>
    </row>
    <row r="21" spans="2:36" ht="20.100000000000001" customHeight="1" thickBot="1" x14ac:dyDescent="0.25">
      <c r="B21" s="4" t="s">
        <v>29</v>
      </c>
      <c r="C21" s="21">
        <v>4</v>
      </c>
      <c r="D21" s="21">
        <v>3</v>
      </c>
      <c r="E21" s="21">
        <v>38</v>
      </c>
      <c r="F21" s="21">
        <v>0</v>
      </c>
      <c r="G21" s="21">
        <v>222</v>
      </c>
      <c r="H21" s="21">
        <v>34</v>
      </c>
      <c r="I21" s="21">
        <v>259</v>
      </c>
      <c r="J21" s="21">
        <v>42</v>
      </c>
      <c r="K21" s="21">
        <v>16</v>
      </c>
      <c r="L21" s="21">
        <v>0</v>
      </c>
      <c r="M21" s="21">
        <v>152</v>
      </c>
      <c r="N21" s="21">
        <v>23</v>
      </c>
      <c r="O21" s="21">
        <v>13</v>
      </c>
      <c r="P21" s="21">
        <v>16</v>
      </c>
      <c r="Q21" s="21">
        <v>704</v>
      </c>
      <c r="R21" s="21">
        <v>118</v>
      </c>
      <c r="S21" s="21">
        <v>69</v>
      </c>
      <c r="T21" s="21">
        <v>0</v>
      </c>
      <c r="U21" s="21">
        <v>5</v>
      </c>
      <c r="V21" s="21">
        <v>0</v>
      </c>
      <c r="W21" s="21">
        <v>20</v>
      </c>
      <c r="X21" s="21">
        <v>0</v>
      </c>
      <c r="Y21" s="21">
        <v>3</v>
      </c>
      <c r="Z21" s="21">
        <v>0</v>
      </c>
      <c r="AA21" s="21">
        <v>21</v>
      </c>
      <c r="AB21" s="21">
        <v>0</v>
      </c>
      <c r="AC21" s="21">
        <v>79</v>
      </c>
      <c r="AD21" s="21">
        <v>0</v>
      </c>
      <c r="AE21" s="21">
        <v>0</v>
      </c>
      <c r="AF21" s="21">
        <v>0</v>
      </c>
      <c r="AG21" s="21">
        <v>38</v>
      </c>
      <c r="AH21" s="21">
        <v>0</v>
      </c>
      <c r="AI21" s="21">
        <v>235</v>
      </c>
      <c r="AJ21" s="21">
        <v>0</v>
      </c>
    </row>
    <row r="22" spans="2:36" ht="20.100000000000001" customHeight="1" thickBot="1" x14ac:dyDescent="0.25">
      <c r="B22" s="4" t="s">
        <v>30</v>
      </c>
      <c r="C22" s="21">
        <v>13</v>
      </c>
      <c r="D22" s="21">
        <v>1</v>
      </c>
      <c r="E22" s="21">
        <v>24</v>
      </c>
      <c r="F22" s="21">
        <v>4</v>
      </c>
      <c r="G22" s="21">
        <v>576</v>
      </c>
      <c r="H22" s="21">
        <v>67</v>
      </c>
      <c r="I22" s="21">
        <v>879</v>
      </c>
      <c r="J22" s="21">
        <v>67</v>
      </c>
      <c r="K22" s="21">
        <v>19</v>
      </c>
      <c r="L22" s="21">
        <v>0</v>
      </c>
      <c r="M22" s="21">
        <v>27</v>
      </c>
      <c r="N22" s="21">
        <v>2</v>
      </c>
      <c r="O22" s="21">
        <v>15</v>
      </c>
      <c r="P22" s="21">
        <v>0</v>
      </c>
      <c r="Q22" s="21">
        <v>1553</v>
      </c>
      <c r="R22" s="21">
        <v>141</v>
      </c>
      <c r="S22" s="21">
        <v>102</v>
      </c>
      <c r="T22" s="21">
        <v>1</v>
      </c>
      <c r="U22" s="21">
        <v>2</v>
      </c>
      <c r="V22" s="21">
        <v>0</v>
      </c>
      <c r="W22" s="21">
        <v>45</v>
      </c>
      <c r="X22" s="21">
        <v>0</v>
      </c>
      <c r="Y22" s="21">
        <v>1</v>
      </c>
      <c r="Z22" s="21">
        <v>0</v>
      </c>
      <c r="AA22" s="21">
        <v>45</v>
      </c>
      <c r="AB22" s="21">
        <v>0</v>
      </c>
      <c r="AC22" s="21">
        <v>134</v>
      </c>
      <c r="AD22" s="21">
        <v>3</v>
      </c>
      <c r="AE22" s="21">
        <v>2</v>
      </c>
      <c r="AF22" s="21">
        <v>0</v>
      </c>
      <c r="AG22" s="21">
        <v>73</v>
      </c>
      <c r="AH22" s="21">
        <v>6</v>
      </c>
      <c r="AI22" s="21">
        <v>404</v>
      </c>
      <c r="AJ22" s="21">
        <v>10</v>
      </c>
    </row>
    <row r="23" spans="2:36" ht="20.100000000000001" customHeight="1" thickBot="1" x14ac:dyDescent="0.25">
      <c r="B23" s="4" t="s">
        <v>31</v>
      </c>
      <c r="C23" s="21">
        <v>26</v>
      </c>
      <c r="D23" s="21">
        <v>18</v>
      </c>
      <c r="E23" s="21">
        <v>106</v>
      </c>
      <c r="F23" s="21">
        <v>108</v>
      </c>
      <c r="G23" s="21">
        <v>565</v>
      </c>
      <c r="H23" s="21">
        <v>297</v>
      </c>
      <c r="I23" s="21">
        <v>597</v>
      </c>
      <c r="J23" s="21">
        <v>270</v>
      </c>
      <c r="K23" s="21">
        <v>63</v>
      </c>
      <c r="L23" s="21">
        <v>7</v>
      </c>
      <c r="M23" s="21">
        <v>111</v>
      </c>
      <c r="N23" s="21">
        <v>83</v>
      </c>
      <c r="O23" s="21">
        <v>136</v>
      </c>
      <c r="P23" s="21">
        <v>45</v>
      </c>
      <c r="Q23" s="21">
        <v>1604</v>
      </c>
      <c r="R23" s="21">
        <v>828</v>
      </c>
      <c r="S23" s="21">
        <v>155</v>
      </c>
      <c r="T23" s="21">
        <v>0</v>
      </c>
      <c r="U23" s="21">
        <v>2</v>
      </c>
      <c r="V23" s="21">
        <v>1</v>
      </c>
      <c r="W23" s="21">
        <v>43</v>
      </c>
      <c r="X23" s="21">
        <v>3</v>
      </c>
      <c r="Y23" s="21">
        <v>3</v>
      </c>
      <c r="Z23" s="21">
        <v>0</v>
      </c>
      <c r="AA23" s="21">
        <v>71</v>
      </c>
      <c r="AB23" s="21">
        <v>12</v>
      </c>
      <c r="AC23" s="21">
        <v>194</v>
      </c>
      <c r="AD23" s="21">
        <v>2</v>
      </c>
      <c r="AE23" s="21">
        <v>25</v>
      </c>
      <c r="AF23" s="21">
        <v>0</v>
      </c>
      <c r="AG23" s="21">
        <v>151</v>
      </c>
      <c r="AH23" s="21">
        <v>0</v>
      </c>
      <c r="AI23" s="21">
        <v>644</v>
      </c>
      <c r="AJ23" s="21">
        <v>18</v>
      </c>
    </row>
    <row r="24" spans="2:36" ht="20.100000000000001" customHeight="1" thickBot="1" x14ac:dyDescent="0.25">
      <c r="B24" s="4" t="s">
        <v>32</v>
      </c>
      <c r="C24" s="21">
        <v>2</v>
      </c>
      <c r="D24" s="21">
        <v>4</v>
      </c>
      <c r="E24" s="21">
        <v>13</v>
      </c>
      <c r="F24" s="21">
        <v>0</v>
      </c>
      <c r="G24" s="21">
        <v>133</v>
      </c>
      <c r="H24" s="21">
        <v>18</v>
      </c>
      <c r="I24" s="21">
        <v>128</v>
      </c>
      <c r="J24" s="21">
        <v>18</v>
      </c>
      <c r="K24" s="21">
        <v>13</v>
      </c>
      <c r="L24" s="21">
        <v>0</v>
      </c>
      <c r="M24" s="21">
        <v>48</v>
      </c>
      <c r="N24" s="21">
        <v>4</v>
      </c>
      <c r="O24" s="21">
        <v>12</v>
      </c>
      <c r="P24" s="21">
        <v>0</v>
      </c>
      <c r="Q24" s="21">
        <v>349</v>
      </c>
      <c r="R24" s="21">
        <v>44</v>
      </c>
      <c r="S24" s="21">
        <v>31</v>
      </c>
      <c r="T24" s="21">
        <v>3</v>
      </c>
      <c r="U24" s="21">
        <v>2</v>
      </c>
      <c r="V24" s="21">
        <v>0</v>
      </c>
      <c r="W24" s="21">
        <v>9</v>
      </c>
      <c r="X24" s="21">
        <v>0</v>
      </c>
      <c r="Y24" s="21">
        <v>0</v>
      </c>
      <c r="Z24" s="21">
        <v>0</v>
      </c>
      <c r="AA24" s="21">
        <v>12</v>
      </c>
      <c r="AB24" s="21">
        <v>0</v>
      </c>
      <c r="AC24" s="21">
        <v>37</v>
      </c>
      <c r="AD24" s="21">
        <v>3</v>
      </c>
      <c r="AE24" s="21">
        <v>1</v>
      </c>
      <c r="AF24" s="21">
        <v>0</v>
      </c>
      <c r="AG24" s="21">
        <v>6</v>
      </c>
      <c r="AH24" s="21">
        <v>0</v>
      </c>
      <c r="AI24" s="21">
        <v>98</v>
      </c>
      <c r="AJ24" s="21">
        <v>6</v>
      </c>
    </row>
    <row r="25" spans="2:36" ht="20.100000000000001" customHeight="1" thickBot="1" x14ac:dyDescent="0.25">
      <c r="B25" s="4" t="s">
        <v>33</v>
      </c>
      <c r="C25" s="21">
        <v>11</v>
      </c>
      <c r="D25" s="21">
        <v>5</v>
      </c>
      <c r="E25" s="21">
        <v>3</v>
      </c>
      <c r="F25" s="21">
        <v>0</v>
      </c>
      <c r="G25" s="21">
        <v>186</v>
      </c>
      <c r="H25" s="21">
        <v>51</v>
      </c>
      <c r="I25" s="21">
        <v>204</v>
      </c>
      <c r="J25" s="21">
        <v>52</v>
      </c>
      <c r="K25" s="21">
        <v>25</v>
      </c>
      <c r="L25" s="21">
        <v>2</v>
      </c>
      <c r="M25" s="21">
        <v>40</v>
      </c>
      <c r="N25" s="21">
        <v>11</v>
      </c>
      <c r="O25" s="21">
        <v>0</v>
      </c>
      <c r="P25" s="21">
        <v>0</v>
      </c>
      <c r="Q25" s="21">
        <v>469</v>
      </c>
      <c r="R25" s="21">
        <v>121</v>
      </c>
      <c r="S25" s="21">
        <v>41</v>
      </c>
      <c r="T25" s="21">
        <v>14</v>
      </c>
      <c r="U25" s="21">
        <v>0</v>
      </c>
      <c r="V25" s="21">
        <v>0</v>
      </c>
      <c r="W25" s="21">
        <v>2</v>
      </c>
      <c r="X25" s="21">
        <v>3</v>
      </c>
      <c r="Y25" s="21">
        <v>0</v>
      </c>
      <c r="Z25" s="21">
        <v>0</v>
      </c>
      <c r="AA25" s="21">
        <v>6</v>
      </c>
      <c r="AB25" s="21">
        <v>1</v>
      </c>
      <c r="AC25" s="21">
        <v>43</v>
      </c>
      <c r="AD25" s="21">
        <v>14</v>
      </c>
      <c r="AE25" s="21">
        <v>0</v>
      </c>
      <c r="AF25" s="21">
        <v>0</v>
      </c>
      <c r="AG25" s="21">
        <v>14</v>
      </c>
      <c r="AH25" s="21">
        <v>2</v>
      </c>
      <c r="AI25" s="21">
        <v>106</v>
      </c>
      <c r="AJ25" s="21">
        <v>34</v>
      </c>
    </row>
    <row r="26" spans="2:36" ht="20.100000000000001" customHeight="1" thickBot="1" x14ac:dyDescent="0.25">
      <c r="B26" s="4" t="s">
        <v>34</v>
      </c>
      <c r="C26" s="21">
        <v>18</v>
      </c>
      <c r="D26" s="21">
        <v>7</v>
      </c>
      <c r="E26" s="21">
        <v>74</v>
      </c>
      <c r="F26" s="21">
        <v>19</v>
      </c>
      <c r="G26" s="21">
        <v>577</v>
      </c>
      <c r="H26" s="21">
        <v>122</v>
      </c>
      <c r="I26" s="21">
        <v>558</v>
      </c>
      <c r="J26" s="21">
        <v>97</v>
      </c>
      <c r="K26" s="21">
        <v>12</v>
      </c>
      <c r="L26" s="21">
        <v>0</v>
      </c>
      <c r="M26" s="21">
        <v>83</v>
      </c>
      <c r="N26" s="21">
        <v>0</v>
      </c>
      <c r="O26" s="21">
        <v>35</v>
      </c>
      <c r="P26" s="21">
        <v>2</v>
      </c>
      <c r="Q26" s="21">
        <v>1357</v>
      </c>
      <c r="R26" s="21">
        <v>247</v>
      </c>
      <c r="S26" s="21">
        <v>148</v>
      </c>
      <c r="T26" s="21">
        <v>0</v>
      </c>
      <c r="U26" s="21">
        <v>0</v>
      </c>
      <c r="V26" s="21">
        <v>0</v>
      </c>
      <c r="W26" s="21">
        <v>28</v>
      </c>
      <c r="X26" s="21">
        <v>0</v>
      </c>
      <c r="Y26" s="21">
        <v>3</v>
      </c>
      <c r="Z26" s="21">
        <v>0</v>
      </c>
      <c r="AA26" s="21">
        <v>25</v>
      </c>
      <c r="AB26" s="21">
        <v>0</v>
      </c>
      <c r="AC26" s="21">
        <v>189</v>
      </c>
      <c r="AD26" s="21">
        <v>0</v>
      </c>
      <c r="AE26" s="21">
        <v>5</v>
      </c>
      <c r="AF26" s="21">
        <v>0</v>
      </c>
      <c r="AG26" s="21">
        <v>64</v>
      </c>
      <c r="AH26" s="21">
        <v>0</v>
      </c>
      <c r="AI26" s="21">
        <v>462</v>
      </c>
      <c r="AJ26" s="21">
        <v>0</v>
      </c>
    </row>
    <row r="27" spans="2:36" ht="20.100000000000001" customHeight="1" thickBot="1" x14ac:dyDescent="0.25">
      <c r="B27" s="4" t="s">
        <v>35</v>
      </c>
      <c r="C27" s="21">
        <v>1</v>
      </c>
      <c r="D27" s="21">
        <v>8</v>
      </c>
      <c r="E27" s="21">
        <v>18</v>
      </c>
      <c r="F27" s="21">
        <v>3</v>
      </c>
      <c r="G27" s="21">
        <v>164</v>
      </c>
      <c r="H27" s="21">
        <v>53</v>
      </c>
      <c r="I27" s="21">
        <v>186</v>
      </c>
      <c r="J27" s="21">
        <v>63</v>
      </c>
      <c r="K27" s="21">
        <v>25</v>
      </c>
      <c r="L27" s="21">
        <v>11</v>
      </c>
      <c r="M27" s="21">
        <v>109</v>
      </c>
      <c r="N27" s="21">
        <v>33</v>
      </c>
      <c r="O27" s="21">
        <v>51</v>
      </c>
      <c r="P27" s="21">
        <v>16</v>
      </c>
      <c r="Q27" s="21">
        <v>554</v>
      </c>
      <c r="R27" s="21">
        <v>187</v>
      </c>
      <c r="S27" s="21">
        <v>58</v>
      </c>
      <c r="T27" s="21">
        <v>15</v>
      </c>
      <c r="U27" s="21">
        <v>0</v>
      </c>
      <c r="V27" s="21">
        <v>0</v>
      </c>
      <c r="W27" s="21">
        <v>14</v>
      </c>
      <c r="X27" s="21">
        <v>0</v>
      </c>
      <c r="Y27" s="21">
        <v>0</v>
      </c>
      <c r="Z27" s="21">
        <v>0</v>
      </c>
      <c r="AA27" s="21">
        <v>17</v>
      </c>
      <c r="AB27" s="21">
        <v>2</v>
      </c>
      <c r="AC27" s="21">
        <v>82</v>
      </c>
      <c r="AD27" s="21">
        <v>17</v>
      </c>
      <c r="AE27" s="21">
        <v>0</v>
      </c>
      <c r="AF27" s="21">
        <v>0</v>
      </c>
      <c r="AG27" s="21">
        <v>38</v>
      </c>
      <c r="AH27" s="21">
        <v>15</v>
      </c>
      <c r="AI27" s="21">
        <v>209</v>
      </c>
      <c r="AJ27" s="21">
        <v>49</v>
      </c>
    </row>
    <row r="28" spans="2:36" ht="20.100000000000001" customHeight="1" thickBot="1" x14ac:dyDescent="0.25">
      <c r="B28" s="4" t="s">
        <v>36</v>
      </c>
      <c r="C28" s="21">
        <v>10</v>
      </c>
      <c r="D28" s="21">
        <v>0</v>
      </c>
      <c r="E28" s="21">
        <v>43</v>
      </c>
      <c r="F28" s="21">
        <v>0</v>
      </c>
      <c r="G28" s="21">
        <v>58</v>
      </c>
      <c r="H28" s="21">
        <v>3</v>
      </c>
      <c r="I28" s="21">
        <v>59</v>
      </c>
      <c r="J28" s="21">
        <v>3</v>
      </c>
      <c r="K28" s="21">
        <v>6</v>
      </c>
      <c r="L28" s="21">
        <v>0</v>
      </c>
      <c r="M28" s="21">
        <v>15</v>
      </c>
      <c r="N28" s="21">
        <v>0</v>
      </c>
      <c r="O28" s="21">
        <v>33</v>
      </c>
      <c r="P28" s="21">
        <v>0</v>
      </c>
      <c r="Q28" s="21">
        <v>224</v>
      </c>
      <c r="R28" s="21">
        <v>6</v>
      </c>
      <c r="S28" s="21">
        <v>7</v>
      </c>
      <c r="T28" s="21">
        <v>0</v>
      </c>
      <c r="U28" s="21">
        <v>0</v>
      </c>
      <c r="V28" s="21">
        <v>0</v>
      </c>
      <c r="W28" s="21">
        <v>1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9</v>
      </c>
      <c r="AD28" s="21">
        <v>0</v>
      </c>
      <c r="AE28" s="21">
        <v>0</v>
      </c>
      <c r="AF28" s="21">
        <v>0</v>
      </c>
      <c r="AG28" s="21">
        <v>13</v>
      </c>
      <c r="AH28" s="21">
        <v>0</v>
      </c>
      <c r="AI28" s="21">
        <v>30</v>
      </c>
      <c r="AJ28" s="21">
        <v>0</v>
      </c>
    </row>
    <row r="29" spans="2:36" ht="20.100000000000001" customHeight="1" thickBot="1" x14ac:dyDescent="0.25">
      <c r="B29" s="5" t="s">
        <v>37</v>
      </c>
      <c r="C29" s="21">
        <v>9</v>
      </c>
      <c r="D29" s="21">
        <v>1</v>
      </c>
      <c r="E29" s="21">
        <v>12</v>
      </c>
      <c r="F29" s="21">
        <v>0</v>
      </c>
      <c r="G29" s="21">
        <v>112</v>
      </c>
      <c r="H29" s="21">
        <v>6</v>
      </c>
      <c r="I29" s="21">
        <v>104</v>
      </c>
      <c r="J29" s="21">
        <v>9</v>
      </c>
      <c r="K29" s="21">
        <v>10</v>
      </c>
      <c r="L29" s="21">
        <v>0</v>
      </c>
      <c r="M29" s="21">
        <v>18</v>
      </c>
      <c r="N29" s="21">
        <v>0</v>
      </c>
      <c r="O29" s="21">
        <v>3</v>
      </c>
      <c r="P29" s="21">
        <v>0</v>
      </c>
      <c r="Q29" s="21">
        <v>268</v>
      </c>
      <c r="R29" s="21">
        <v>16</v>
      </c>
      <c r="S29" s="21">
        <v>24</v>
      </c>
      <c r="T29" s="21">
        <v>0</v>
      </c>
      <c r="U29" s="21">
        <v>0</v>
      </c>
      <c r="V29" s="21">
        <v>0</v>
      </c>
      <c r="W29" s="21">
        <v>4</v>
      </c>
      <c r="X29" s="21">
        <v>0</v>
      </c>
      <c r="Y29" s="21">
        <v>0</v>
      </c>
      <c r="Z29" s="21">
        <v>0</v>
      </c>
      <c r="AA29" s="21">
        <v>18</v>
      </c>
      <c r="AB29" s="21">
        <v>0</v>
      </c>
      <c r="AC29" s="21">
        <v>36</v>
      </c>
      <c r="AD29" s="21">
        <v>0</v>
      </c>
      <c r="AE29" s="21">
        <v>2</v>
      </c>
      <c r="AF29" s="21">
        <v>0</v>
      </c>
      <c r="AG29" s="21">
        <v>25</v>
      </c>
      <c r="AH29" s="21">
        <v>0</v>
      </c>
      <c r="AI29" s="21">
        <v>109</v>
      </c>
      <c r="AJ29" s="21">
        <v>0</v>
      </c>
    </row>
    <row r="30" spans="2:36" ht="20.100000000000001" customHeight="1" thickBot="1" x14ac:dyDescent="0.25">
      <c r="B30" s="6" t="s">
        <v>38</v>
      </c>
      <c r="C30" s="22">
        <v>0</v>
      </c>
      <c r="D30" s="22">
        <v>0</v>
      </c>
      <c r="E30" s="22">
        <v>5</v>
      </c>
      <c r="F30" s="22">
        <v>0</v>
      </c>
      <c r="G30" s="22">
        <v>53</v>
      </c>
      <c r="H30" s="22">
        <v>0</v>
      </c>
      <c r="I30" s="22">
        <v>56</v>
      </c>
      <c r="J30" s="22">
        <v>0</v>
      </c>
      <c r="K30" s="22">
        <v>9</v>
      </c>
      <c r="L30" s="22">
        <v>0</v>
      </c>
      <c r="M30" s="22">
        <v>21</v>
      </c>
      <c r="N30" s="22">
        <v>0</v>
      </c>
      <c r="O30" s="22">
        <v>0</v>
      </c>
      <c r="P30" s="22">
        <v>0</v>
      </c>
      <c r="Q30" s="22">
        <v>144</v>
      </c>
      <c r="R30" s="22">
        <v>0</v>
      </c>
      <c r="S30" s="22">
        <v>17</v>
      </c>
      <c r="T30" s="22">
        <v>0</v>
      </c>
      <c r="U30" s="22">
        <v>0</v>
      </c>
      <c r="V30" s="22">
        <v>0</v>
      </c>
      <c r="W30" s="22">
        <v>2</v>
      </c>
      <c r="X30" s="22">
        <v>0</v>
      </c>
      <c r="Y30" s="22">
        <v>0</v>
      </c>
      <c r="Z30" s="22">
        <v>0</v>
      </c>
      <c r="AA30" s="22">
        <v>1</v>
      </c>
      <c r="AB30" s="22">
        <v>0</v>
      </c>
      <c r="AC30" s="22">
        <v>21</v>
      </c>
      <c r="AD30" s="22">
        <v>0</v>
      </c>
      <c r="AE30" s="22">
        <v>0</v>
      </c>
      <c r="AF30" s="22">
        <v>0</v>
      </c>
      <c r="AG30" s="22">
        <v>13</v>
      </c>
      <c r="AH30" s="22">
        <v>0</v>
      </c>
      <c r="AI30" s="22">
        <v>54</v>
      </c>
      <c r="AJ30" s="22">
        <v>0</v>
      </c>
    </row>
    <row r="31" spans="2:36" ht="20.100000000000001" customHeight="1" thickBot="1" x14ac:dyDescent="0.25">
      <c r="B31" s="7" t="s">
        <v>39</v>
      </c>
      <c r="C31" s="9">
        <v>181</v>
      </c>
      <c r="D31" s="9">
        <v>153</v>
      </c>
      <c r="E31" s="9">
        <v>473</v>
      </c>
      <c r="F31" s="9">
        <v>254</v>
      </c>
      <c r="G31" s="9">
        <v>4129</v>
      </c>
      <c r="H31" s="9">
        <v>1575</v>
      </c>
      <c r="I31" s="9">
        <v>4492</v>
      </c>
      <c r="J31" s="9">
        <v>1511</v>
      </c>
      <c r="K31" s="9">
        <v>356</v>
      </c>
      <c r="L31" s="9">
        <v>217</v>
      </c>
      <c r="M31" s="9">
        <v>909</v>
      </c>
      <c r="N31" s="9">
        <v>334</v>
      </c>
      <c r="O31" s="9">
        <v>462</v>
      </c>
      <c r="P31" s="9">
        <v>271</v>
      </c>
      <c r="Q31" s="9">
        <v>11002</v>
      </c>
      <c r="R31" s="9">
        <v>4315</v>
      </c>
      <c r="S31" s="9">
        <v>1073</v>
      </c>
      <c r="T31" s="9">
        <v>66</v>
      </c>
      <c r="U31" s="9">
        <v>12</v>
      </c>
      <c r="V31" s="9">
        <v>1</v>
      </c>
      <c r="W31" s="9">
        <v>236</v>
      </c>
      <c r="X31" s="9">
        <v>14</v>
      </c>
      <c r="Y31" s="9">
        <v>18</v>
      </c>
      <c r="Z31" s="9">
        <v>0</v>
      </c>
      <c r="AA31" s="9">
        <v>301</v>
      </c>
      <c r="AB31" s="9">
        <v>17</v>
      </c>
      <c r="AC31" s="9">
        <v>1331</v>
      </c>
      <c r="AD31" s="9">
        <v>71</v>
      </c>
      <c r="AE31" s="9">
        <v>47</v>
      </c>
      <c r="AF31" s="9">
        <v>1</v>
      </c>
      <c r="AG31" s="9">
        <v>773</v>
      </c>
      <c r="AH31" s="9">
        <v>38</v>
      </c>
      <c r="AI31" s="9">
        <v>3791</v>
      </c>
      <c r="AJ31" s="9">
        <v>208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I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20.375" customWidth="1"/>
    <col min="19" max="19" width="12.75" customWidth="1"/>
  </cols>
  <sheetData>
    <row r="12" spans="2:9" ht="41.25" customHeight="1" x14ac:dyDescent="0.2">
      <c r="B12" s="16"/>
      <c r="C12" s="91" t="s">
        <v>228</v>
      </c>
      <c r="D12" s="92"/>
      <c r="E12" s="92"/>
      <c r="F12" s="92"/>
      <c r="G12" s="92"/>
      <c r="H12" s="92"/>
      <c r="I12" s="93"/>
    </row>
    <row r="13" spans="2:9" ht="41.25" customHeight="1" x14ac:dyDescent="0.2">
      <c r="B13" s="16"/>
      <c r="C13" s="43" t="s">
        <v>160</v>
      </c>
      <c r="D13" s="44" t="s">
        <v>161</v>
      </c>
      <c r="E13" s="44" t="s">
        <v>162</v>
      </c>
      <c r="F13" s="44" t="s">
        <v>163</v>
      </c>
      <c r="G13" s="44" t="s">
        <v>164</v>
      </c>
      <c r="H13" s="44" t="s">
        <v>166</v>
      </c>
      <c r="I13" s="44" t="s">
        <v>165</v>
      </c>
    </row>
    <row r="14" spans="2:9" ht="20.100000000000001" customHeight="1" thickBot="1" x14ac:dyDescent="0.25">
      <c r="B14" s="3" t="s">
        <v>22</v>
      </c>
      <c r="C14" s="41">
        <v>1945</v>
      </c>
      <c r="D14" s="41">
        <v>1478</v>
      </c>
      <c r="E14" s="41">
        <v>42</v>
      </c>
      <c r="F14" s="41">
        <v>424</v>
      </c>
      <c r="G14" s="41">
        <v>1</v>
      </c>
      <c r="H14" s="41">
        <v>1483</v>
      </c>
      <c r="I14" s="41">
        <v>462</v>
      </c>
    </row>
    <row r="15" spans="2:9" ht="20.100000000000001" customHeight="1" thickBot="1" x14ac:dyDescent="0.25">
      <c r="B15" s="4" t="s">
        <v>23</v>
      </c>
      <c r="C15" s="21">
        <v>248</v>
      </c>
      <c r="D15" s="21">
        <v>133</v>
      </c>
      <c r="E15" s="21">
        <v>6</v>
      </c>
      <c r="F15" s="21">
        <v>108</v>
      </c>
      <c r="G15" s="21">
        <v>1</v>
      </c>
      <c r="H15" s="21">
        <v>137</v>
      </c>
      <c r="I15" s="21">
        <v>111</v>
      </c>
    </row>
    <row r="16" spans="2:9" ht="20.100000000000001" customHeight="1" thickBot="1" x14ac:dyDescent="0.25">
      <c r="B16" s="4" t="s">
        <v>24</v>
      </c>
      <c r="C16" s="21">
        <v>215</v>
      </c>
      <c r="D16" s="21">
        <v>155</v>
      </c>
      <c r="E16" s="21">
        <v>3</v>
      </c>
      <c r="F16" s="21">
        <v>55</v>
      </c>
      <c r="G16" s="21">
        <v>2</v>
      </c>
      <c r="H16" s="21">
        <v>172</v>
      </c>
      <c r="I16" s="21">
        <v>43</v>
      </c>
    </row>
    <row r="17" spans="2:9" ht="20.100000000000001" customHeight="1" thickBot="1" x14ac:dyDescent="0.25">
      <c r="B17" s="4" t="s">
        <v>25</v>
      </c>
      <c r="C17" s="21">
        <v>251</v>
      </c>
      <c r="D17" s="21">
        <v>150</v>
      </c>
      <c r="E17" s="21">
        <v>11</v>
      </c>
      <c r="F17" s="21">
        <v>88</v>
      </c>
      <c r="G17" s="21">
        <v>2</v>
      </c>
      <c r="H17" s="21">
        <v>163</v>
      </c>
      <c r="I17" s="21">
        <v>88</v>
      </c>
    </row>
    <row r="18" spans="2:9" ht="20.100000000000001" customHeight="1" thickBot="1" x14ac:dyDescent="0.25">
      <c r="B18" s="4" t="s">
        <v>26</v>
      </c>
      <c r="C18" s="21">
        <v>713</v>
      </c>
      <c r="D18" s="21">
        <v>458</v>
      </c>
      <c r="E18" s="21">
        <v>9</v>
      </c>
      <c r="F18" s="21">
        <v>243</v>
      </c>
      <c r="G18" s="21">
        <v>3</v>
      </c>
      <c r="H18" s="21">
        <v>500</v>
      </c>
      <c r="I18" s="21">
        <v>213</v>
      </c>
    </row>
    <row r="19" spans="2:9" ht="20.100000000000001" customHeight="1" thickBot="1" x14ac:dyDescent="0.25">
      <c r="B19" s="4" t="s">
        <v>27</v>
      </c>
      <c r="C19" s="21">
        <v>55</v>
      </c>
      <c r="D19" s="21">
        <v>43</v>
      </c>
      <c r="E19" s="21">
        <v>0</v>
      </c>
      <c r="F19" s="21">
        <v>12</v>
      </c>
      <c r="G19" s="21">
        <v>0</v>
      </c>
      <c r="H19" s="21">
        <v>42</v>
      </c>
      <c r="I19" s="21">
        <v>13</v>
      </c>
    </row>
    <row r="20" spans="2:9" ht="20.100000000000001" customHeight="1" thickBot="1" x14ac:dyDescent="0.25">
      <c r="B20" s="4" t="s">
        <v>28</v>
      </c>
      <c r="C20" s="21">
        <v>332</v>
      </c>
      <c r="D20" s="21">
        <v>241</v>
      </c>
      <c r="E20" s="21">
        <v>5</v>
      </c>
      <c r="F20" s="21">
        <v>86</v>
      </c>
      <c r="G20" s="21">
        <v>0</v>
      </c>
      <c r="H20" s="21">
        <v>248</v>
      </c>
      <c r="I20" s="21">
        <v>84</v>
      </c>
    </row>
    <row r="21" spans="2:9" ht="20.100000000000001" customHeight="1" thickBot="1" x14ac:dyDescent="0.25">
      <c r="B21" s="4" t="s">
        <v>29</v>
      </c>
      <c r="C21" s="21">
        <v>437</v>
      </c>
      <c r="D21" s="21">
        <v>279</v>
      </c>
      <c r="E21" s="21">
        <v>10</v>
      </c>
      <c r="F21" s="21">
        <v>141</v>
      </c>
      <c r="G21" s="21">
        <v>7</v>
      </c>
      <c r="H21" s="21">
        <v>289</v>
      </c>
      <c r="I21" s="21">
        <v>148</v>
      </c>
    </row>
    <row r="22" spans="2:9" ht="20.100000000000001" customHeight="1" thickBot="1" x14ac:dyDescent="0.25">
      <c r="B22" s="4" t="s">
        <v>30</v>
      </c>
      <c r="C22" s="21">
        <v>1368</v>
      </c>
      <c r="D22" s="21">
        <v>808</v>
      </c>
      <c r="E22" s="21">
        <v>15</v>
      </c>
      <c r="F22" s="21">
        <v>515</v>
      </c>
      <c r="G22" s="21">
        <v>30</v>
      </c>
      <c r="H22" s="21">
        <v>836</v>
      </c>
      <c r="I22" s="21">
        <v>532</v>
      </c>
    </row>
    <row r="23" spans="2:9" ht="20.100000000000001" customHeight="1" thickBot="1" x14ac:dyDescent="0.25">
      <c r="B23" s="4" t="s">
        <v>31</v>
      </c>
      <c r="C23" s="21">
        <v>1287</v>
      </c>
      <c r="D23" s="21">
        <v>865</v>
      </c>
      <c r="E23" s="21">
        <v>12</v>
      </c>
      <c r="F23" s="21">
        <v>410</v>
      </c>
      <c r="G23" s="21">
        <v>0</v>
      </c>
      <c r="H23" s="21">
        <v>855</v>
      </c>
      <c r="I23" s="21">
        <v>432</v>
      </c>
    </row>
    <row r="24" spans="2:9" ht="20.100000000000001" customHeight="1" thickBot="1" x14ac:dyDescent="0.25">
      <c r="B24" s="4" t="s">
        <v>32</v>
      </c>
      <c r="C24" s="21">
        <v>203</v>
      </c>
      <c r="D24" s="21">
        <v>180</v>
      </c>
      <c r="E24" s="21">
        <v>0</v>
      </c>
      <c r="F24" s="21">
        <v>23</v>
      </c>
      <c r="G24" s="21">
        <v>0</v>
      </c>
      <c r="H24" s="21">
        <v>179</v>
      </c>
      <c r="I24" s="21">
        <v>24</v>
      </c>
    </row>
    <row r="25" spans="2:9" ht="20.100000000000001" customHeight="1" thickBot="1" x14ac:dyDescent="0.25">
      <c r="B25" s="4" t="s">
        <v>33</v>
      </c>
      <c r="C25" s="21">
        <v>433</v>
      </c>
      <c r="D25" s="21">
        <v>370</v>
      </c>
      <c r="E25" s="21">
        <v>4</v>
      </c>
      <c r="F25" s="21">
        <v>57</v>
      </c>
      <c r="G25" s="21">
        <v>2</v>
      </c>
      <c r="H25" s="21">
        <v>378</v>
      </c>
      <c r="I25" s="21">
        <v>55</v>
      </c>
    </row>
    <row r="26" spans="2:9" ht="20.100000000000001" customHeight="1" thickBot="1" x14ac:dyDescent="0.25">
      <c r="B26" s="4" t="s">
        <v>34</v>
      </c>
      <c r="C26" s="21">
        <v>1405</v>
      </c>
      <c r="D26" s="21">
        <v>786</v>
      </c>
      <c r="E26" s="21">
        <v>9</v>
      </c>
      <c r="F26" s="21">
        <v>604</v>
      </c>
      <c r="G26" s="21">
        <v>6</v>
      </c>
      <c r="H26" s="21">
        <v>738</v>
      </c>
      <c r="I26" s="21">
        <v>667</v>
      </c>
    </row>
    <row r="27" spans="2:9" ht="20.100000000000001" customHeight="1" thickBot="1" x14ac:dyDescent="0.25">
      <c r="B27" s="4" t="s">
        <v>35</v>
      </c>
      <c r="C27" s="21">
        <v>303</v>
      </c>
      <c r="D27" s="21">
        <v>169</v>
      </c>
      <c r="E27" s="21">
        <v>10</v>
      </c>
      <c r="F27" s="21">
        <v>122</v>
      </c>
      <c r="G27" s="21">
        <v>2</v>
      </c>
      <c r="H27" s="21">
        <v>169</v>
      </c>
      <c r="I27" s="21">
        <v>134</v>
      </c>
    </row>
    <row r="28" spans="2:9" ht="20.100000000000001" customHeight="1" thickBot="1" x14ac:dyDescent="0.25">
      <c r="B28" s="4" t="s">
        <v>36</v>
      </c>
      <c r="C28" s="21">
        <v>80</v>
      </c>
      <c r="D28" s="21">
        <v>46</v>
      </c>
      <c r="E28" s="21">
        <v>2</v>
      </c>
      <c r="F28" s="21">
        <v>32</v>
      </c>
      <c r="G28" s="21">
        <v>0</v>
      </c>
      <c r="H28" s="21">
        <v>46</v>
      </c>
      <c r="I28" s="21">
        <v>34</v>
      </c>
    </row>
    <row r="29" spans="2:9" ht="20.100000000000001" customHeight="1" thickBot="1" x14ac:dyDescent="0.25">
      <c r="B29" s="5" t="s">
        <v>37</v>
      </c>
      <c r="C29" s="21">
        <v>188</v>
      </c>
      <c r="D29" s="21">
        <v>111</v>
      </c>
      <c r="E29" s="21">
        <v>1</v>
      </c>
      <c r="F29" s="21">
        <v>75</v>
      </c>
      <c r="G29" s="21">
        <v>1</v>
      </c>
      <c r="H29" s="21">
        <v>112</v>
      </c>
      <c r="I29" s="21">
        <v>76</v>
      </c>
    </row>
    <row r="30" spans="2:9" ht="20.100000000000001" customHeight="1" thickBot="1" x14ac:dyDescent="0.25">
      <c r="B30" s="6" t="s">
        <v>38</v>
      </c>
      <c r="C30" s="22">
        <v>67</v>
      </c>
      <c r="D30" s="22">
        <v>42</v>
      </c>
      <c r="E30" s="22">
        <v>0</v>
      </c>
      <c r="F30" s="22">
        <v>25</v>
      </c>
      <c r="G30" s="22">
        <v>0</v>
      </c>
      <c r="H30" s="22">
        <v>44</v>
      </c>
      <c r="I30" s="22">
        <v>23</v>
      </c>
    </row>
    <row r="31" spans="2:9" ht="20.100000000000001" customHeight="1" thickBot="1" x14ac:dyDescent="0.25">
      <c r="B31" s="7" t="s">
        <v>39</v>
      </c>
      <c r="C31" s="9">
        <v>9530</v>
      </c>
      <c r="D31" s="9">
        <v>6314</v>
      </c>
      <c r="E31" s="9">
        <v>139</v>
      </c>
      <c r="F31" s="9">
        <v>3020</v>
      </c>
      <c r="G31" s="9">
        <v>57</v>
      </c>
      <c r="H31" s="9">
        <v>6391</v>
      </c>
      <c r="I31" s="9">
        <v>3139</v>
      </c>
    </row>
  </sheetData>
  <mergeCells count="1">
    <mergeCell ref="C12:I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x14ac:dyDescent="0.2">
      <c r="B9" s="91" t="s">
        <v>247</v>
      </c>
      <c r="C9" s="92"/>
    </row>
    <row r="10" spans="2:3" ht="20.100000000000001" customHeight="1" thickBot="1" x14ac:dyDescent="0.25">
      <c r="B10" s="3" t="s">
        <v>22</v>
      </c>
      <c r="C10" s="41">
        <v>696</v>
      </c>
    </row>
    <row r="11" spans="2:3" ht="20.100000000000001" customHeight="1" thickBot="1" x14ac:dyDescent="0.25">
      <c r="B11" s="4" t="s">
        <v>23</v>
      </c>
      <c r="C11" s="21">
        <v>91</v>
      </c>
    </row>
    <row r="12" spans="2:3" ht="20.100000000000001" customHeight="1" thickBot="1" x14ac:dyDescent="0.25">
      <c r="B12" s="4" t="s">
        <v>24</v>
      </c>
      <c r="C12" s="21">
        <v>75</v>
      </c>
    </row>
    <row r="13" spans="2:3" ht="20.100000000000001" customHeight="1" thickBot="1" x14ac:dyDescent="0.25">
      <c r="B13" s="4" t="s">
        <v>25</v>
      </c>
      <c r="C13" s="21">
        <v>164</v>
      </c>
    </row>
    <row r="14" spans="2:3" ht="20.100000000000001" customHeight="1" thickBot="1" x14ac:dyDescent="0.25">
      <c r="B14" s="4" t="s">
        <v>26</v>
      </c>
      <c r="C14" s="21">
        <v>415</v>
      </c>
    </row>
    <row r="15" spans="2:3" ht="20.100000000000001" customHeight="1" thickBot="1" x14ac:dyDescent="0.25">
      <c r="B15" s="4" t="s">
        <v>27</v>
      </c>
      <c r="C15" s="21">
        <v>51</v>
      </c>
    </row>
    <row r="16" spans="2:3" ht="20.100000000000001" customHeight="1" thickBot="1" x14ac:dyDescent="0.25">
      <c r="B16" s="4" t="s">
        <v>28</v>
      </c>
      <c r="C16" s="21">
        <v>96</v>
      </c>
    </row>
    <row r="17" spans="2:3" ht="20.100000000000001" customHeight="1" thickBot="1" x14ac:dyDescent="0.25">
      <c r="B17" s="4" t="s">
        <v>29</v>
      </c>
      <c r="C17" s="21">
        <v>139</v>
      </c>
    </row>
    <row r="18" spans="2:3" ht="20.100000000000001" customHeight="1" thickBot="1" x14ac:dyDescent="0.25">
      <c r="B18" s="4" t="s">
        <v>30</v>
      </c>
      <c r="C18" s="21">
        <v>287</v>
      </c>
    </row>
    <row r="19" spans="2:3" ht="20.100000000000001" customHeight="1" thickBot="1" x14ac:dyDescent="0.25">
      <c r="B19" s="4" t="s">
        <v>31</v>
      </c>
      <c r="C19" s="21">
        <v>542</v>
      </c>
    </row>
    <row r="20" spans="2:3" ht="20.100000000000001" customHeight="1" thickBot="1" x14ac:dyDescent="0.25">
      <c r="B20" s="4" t="s">
        <v>32</v>
      </c>
      <c r="C20" s="21">
        <v>87</v>
      </c>
    </row>
    <row r="21" spans="2:3" ht="20.100000000000001" customHeight="1" thickBot="1" x14ac:dyDescent="0.25">
      <c r="B21" s="4" t="s">
        <v>33</v>
      </c>
      <c r="C21" s="21">
        <v>123</v>
      </c>
    </row>
    <row r="22" spans="2:3" ht="20.100000000000001" customHeight="1" thickBot="1" x14ac:dyDescent="0.25">
      <c r="B22" s="4" t="s">
        <v>34</v>
      </c>
      <c r="C22" s="21">
        <v>122</v>
      </c>
    </row>
    <row r="23" spans="2:3" ht="20.100000000000001" customHeight="1" thickBot="1" x14ac:dyDescent="0.25">
      <c r="B23" s="4" t="s">
        <v>35</v>
      </c>
      <c r="C23" s="21">
        <v>233</v>
      </c>
    </row>
    <row r="24" spans="2:3" ht="20.100000000000001" customHeight="1" thickBot="1" x14ac:dyDescent="0.25">
      <c r="B24" s="4" t="s">
        <v>36</v>
      </c>
      <c r="C24" s="21">
        <v>38</v>
      </c>
    </row>
    <row r="25" spans="2:3" ht="20.100000000000001" customHeight="1" thickBot="1" x14ac:dyDescent="0.25">
      <c r="B25" s="5" t="s">
        <v>37</v>
      </c>
      <c r="C25" s="21">
        <v>213</v>
      </c>
    </row>
    <row r="26" spans="2:3" ht="20.100000000000001" customHeight="1" thickBot="1" x14ac:dyDescent="0.25">
      <c r="B26" s="6" t="s">
        <v>38</v>
      </c>
      <c r="C26" s="22">
        <v>34</v>
      </c>
    </row>
    <row r="27" spans="2:3" ht="20.100000000000001" customHeight="1" thickBot="1" x14ac:dyDescent="0.25">
      <c r="B27" s="7" t="s">
        <v>39</v>
      </c>
      <c r="C27" s="9">
        <v>3406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45"/>
      <c r="C9" s="91" t="s">
        <v>245</v>
      </c>
      <c r="D9" s="92"/>
      <c r="E9" s="92"/>
      <c r="F9" s="92"/>
      <c r="G9" s="92"/>
      <c r="H9" s="91" t="s">
        <v>246</v>
      </c>
      <c r="I9" s="92"/>
      <c r="J9" s="92"/>
      <c r="K9" s="92"/>
      <c r="L9" s="92"/>
      <c r="M9" s="91" t="s">
        <v>53</v>
      </c>
      <c r="N9" s="92"/>
      <c r="O9" s="92"/>
      <c r="P9" s="92"/>
      <c r="Q9" s="92"/>
    </row>
    <row r="10" spans="2:17" ht="41.25" customHeight="1" x14ac:dyDescent="0.2">
      <c r="B10" s="46"/>
      <c r="C10" s="43" t="s">
        <v>167</v>
      </c>
      <c r="D10" s="43" t="s">
        <v>168</v>
      </c>
      <c r="E10" s="43" t="s">
        <v>169</v>
      </c>
      <c r="F10" s="43" t="s">
        <v>170</v>
      </c>
      <c r="G10" s="43" t="s">
        <v>171</v>
      </c>
      <c r="H10" s="43" t="s">
        <v>167</v>
      </c>
      <c r="I10" s="43" t="s">
        <v>168</v>
      </c>
      <c r="J10" s="43" t="s">
        <v>169</v>
      </c>
      <c r="K10" s="43" t="s">
        <v>170</v>
      </c>
      <c r="L10" s="43" t="s">
        <v>171</v>
      </c>
      <c r="M10" s="43" t="s">
        <v>167</v>
      </c>
      <c r="N10" s="43" t="s">
        <v>168</v>
      </c>
      <c r="O10" s="43" t="s">
        <v>169</v>
      </c>
      <c r="P10" s="43" t="s">
        <v>170</v>
      </c>
      <c r="Q10" s="43" t="s">
        <v>171</v>
      </c>
    </row>
    <row r="11" spans="2:17" ht="20.100000000000001" customHeight="1" thickBot="1" x14ac:dyDescent="0.25">
      <c r="B11" s="3" t="s">
        <v>22</v>
      </c>
      <c r="C11" s="41">
        <v>1095</v>
      </c>
      <c r="D11" s="41">
        <v>728</v>
      </c>
      <c r="E11" s="41">
        <v>177</v>
      </c>
      <c r="F11" s="41">
        <v>168</v>
      </c>
      <c r="G11" s="41">
        <v>22</v>
      </c>
      <c r="H11" s="41">
        <v>4</v>
      </c>
      <c r="I11" s="41">
        <v>1</v>
      </c>
      <c r="J11" s="41">
        <v>0</v>
      </c>
      <c r="K11" s="41">
        <v>3</v>
      </c>
      <c r="L11" s="41">
        <v>0</v>
      </c>
      <c r="M11" s="41">
        <v>1099</v>
      </c>
      <c r="N11" s="41">
        <v>729</v>
      </c>
      <c r="O11" s="41">
        <v>177</v>
      </c>
      <c r="P11" s="41">
        <v>171</v>
      </c>
      <c r="Q11" s="41">
        <v>22</v>
      </c>
    </row>
    <row r="12" spans="2:17" ht="20.100000000000001" customHeight="1" thickBot="1" x14ac:dyDescent="0.25">
      <c r="B12" s="4" t="s">
        <v>23</v>
      </c>
      <c r="C12" s="21">
        <v>135</v>
      </c>
      <c r="D12" s="21">
        <v>74</v>
      </c>
      <c r="E12" s="21">
        <v>51</v>
      </c>
      <c r="F12" s="21">
        <v>4</v>
      </c>
      <c r="G12" s="21">
        <v>6</v>
      </c>
      <c r="H12" s="21">
        <v>6</v>
      </c>
      <c r="I12" s="21">
        <v>4</v>
      </c>
      <c r="J12" s="21">
        <v>2</v>
      </c>
      <c r="K12" s="21">
        <v>0</v>
      </c>
      <c r="L12" s="21">
        <v>0</v>
      </c>
      <c r="M12" s="21">
        <v>141</v>
      </c>
      <c r="N12" s="21">
        <v>78</v>
      </c>
      <c r="O12" s="21">
        <v>53</v>
      </c>
      <c r="P12" s="21">
        <v>4</v>
      </c>
      <c r="Q12" s="21">
        <v>6</v>
      </c>
    </row>
    <row r="13" spans="2:17" ht="20.100000000000001" customHeight="1" thickBot="1" x14ac:dyDescent="0.25">
      <c r="B13" s="4" t="s">
        <v>24</v>
      </c>
      <c r="C13" s="21">
        <v>104</v>
      </c>
      <c r="D13" s="21">
        <v>76</v>
      </c>
      <c r="E13" s="21">
        <v>17</v>
      </c>
      <c r="F13" s="21">
        <v>10</v>
      </c>
      <c r="G13" s="21">
        <v>1</v>
      </c>
      <c r="H13" s="21">
        <v>2</v>
      </c>
      <c r="I13" s="21">
        <v>0</v>
      </c>
      <c r="J13" s="21">
        <v>0</v>
      </c>
      <c r="K13" s="21">
        <v>1</v>
      </c>
      <c r="L13" s="21">
        <v>1</v>
      </c>
      <c r="M13" s="21">
        <v>106</v>
      </c>
      <c r="N13" s="21">
        <v>76</v>
      </c>
      <c r="O13" s="21">
        <v>17</v>
      </c>
      <c r="P13" s="21">
        <v>11</v>
      </c>
      <c r="Q13" s="21">
        <v>2</v>
      </c>
    </row>
    <row r="14" spans="2:17" ht="20.100000000000001" customHeight="1" thickBot="1" x14ac:dyDescent="0.25">
      <c r="B14" s="4" t="s">
        <v>25</v>
      </c>
      <c r="C14" s="21">
        <v>210</v>
      </c>
      <c r="D14" s="21">
        <v>112</v>
      </c>
      <c r="E14" s="21">
        <v>84</v>
      </c>
      <c r="F14" s="21">
        <v>8</v>
      </c>
      <c r="G14" s="21">
        <v>6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210</v>
      </c>
      <c r="N14" s="21">
        <v>112</v>
      </c>
      <c r="O14" s="21">
        <v>84</v>
      </c>
      <c r="P14" s="21">
        <v>8</v>
      </c>
      <c r="Q14" s="21">
        <v>6</v>
      </c>
    </row>
    <row r="15" spans="2:17" ht="20.100000000000001" customHeight="1" thickBot="1" x14ac:dyDescent="0.25">
      <c r="B15" s="4" t="s">
        <v>26</v>
      </c>
      <c r="C15" s="21">
        <v>611</v>
      </c>
      <c r="D15" s="21">
        <v>411</v>
      </c>
      <c r="E15" s="21">
        <v>121</v>
      </c>
      <c r="F15" s="21">
        <v>72</v>
      </c>
      <c r="G15" s="21">
        <v>7</v>
      </c>
      <c r="H15" s="21">
        <v>3</v>
      </c>
      <c r="I15" s="21">
        <v>3</v>
      </c>
      <c r="J15" s="21">
        <v>0</v>
      </c>
      <c r="K15" s="21">
        <v>0</v>
      </c>
      <c r="L15" s="21">
        <v>0</v>
      </c>
      <c r="M15" s="21">
        <v>614</v>
      </c>
      <c r="N15" s="21">
        <v>414</v>
      </c>
      <c r="O15" s="21">
        <v>121</v>
      </c>
      <c r="P15" s="21">
        <v>72</v>
      </c>
      <c r="Q15" s="21">
        <v>7</v>
      </c>
    </row>
    <row r="16" spans="2:17" ht="20.100000000000001" customHeight="1" thickBot="1" x14ac:dyDescent="0.25">
      <c r="B16" s="4" t="s">
        <v>27</v>
      </c>
      <c r="C16" s="21">
        <v>71</v>
      </c>
      <c r="D16" s="21">
        <v>47</v>
      </c>
      <c r="E16" s="21">
        <v>13</v>
      </c>
      <c r="F16" s="21">
        <v>10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71</v>
      </c>
      <c r="N16" s="21">
        <v>47</v>
      </c>
      <c r="O16" s="21">
        <v>13</v>
      </c>
      <c r="P16" s="21">
        <v>10</v>
      </c>
      <c r="Q16" s="21">
        <v>1</v>
      </c>
    </row>
    <row r="17" spans="2:17" ht="20.100000000000001" customHeight="1" thickBot="1" x14ac:dyDescent="0.25">
      <c r="B17" s="4" t="s">
        <v>28</v>
      </c>
      <c r="C17" s="21">
        <v>157</v>
      </c>
      <c r="D17" s="21">
        <v>95</v>
      </c>
      <c r="E17" s="21">
        <v>25</v>
      </c>
      <c r="F17" s="21">
        <v>36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157</v>
      </c>
      <c r="N17" s="21">
        <v>95</v>
      </c>
      <c r="O17" s="21">
        <v>25</v>
      </c>
      <c r="P17" s="21">
        <v>36</v>
      </c>
      <c r="Q17" s="21">
        <v>1</v>
      </c>
    </row>
    <row r="18" spans="2:17" ht="20.100000000000001" customHeight="1" thickBot="1" x14ac:dyDescent="0.25">
      <c r="B18" s="4" t="s">
        <v>29</v>
      </c>
      <c r="C18" s="21">
        <v>211</v>
      </c>
      <c r="D18" s="21">
        <v>130</v>
      </c>
      <c r="E18" s="21">
        <v>50</v>
      </c>
      <c r="F18" s="21">
        <v>27</v>
      </c>
      <c r="G18" s="21">
        <v>4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211</v>
      </c>
      <c r="N18" s="21">
        <v>130</v>
      </c>
      <c r="O18" s="21">
        <v>50</v>
      </c>
      <c r="P18" s="21">
        <v>27</v>
      </c>
      <c r="Q18" s="21">
        <v>4</v>
      </c>
    </row>
    <row r="19" spans="2:17" ht="20.100000000000001" customHeight="1" thickBot="1" x14ac:dyDescent="0.25">
      <c r="B19" s="4" t="s">
        <v>30</v>
      </c>
      <c r="C19" s="21">
        <v>427</v>
      </c>
      <c r="D19" s="21">
        <v>214</v>
      </c>
      <c r="E19" s="21">
        <v>135</v>
      </c>
      <c r="F19" s="21">
        <v>55</v>
      </c>
      <c r="G19" s="21">
        <v>23</v>
      </c>
      <c r="H19" s="21">
        <v>1</v>
      </c>
      <c r="I19" s="21">
        <v>0</v>
      </c>
      <c r="J19" s="21">
        <v>0</v>
      </c>
      <c r="K19" s="21">
        <v>1</v>
      </c>
      <c r="L19" s="21">
        <v>0</v>
      </c>
      <c r="M19" s="21">
        <v>428</v>
      </c>
      <c r="N19" s="21">
        <v>214</v>
      </c>
      <c r="O19" s="21">
        <v>135</v>
      </c>
      <c r="P19" s="21">
        <v>56</v>
      </c>
      <c r="Q19" s="21">
        <v>23</v>
      </c>
    </row>
    <row r="20" spans="2:17" ht="20.100000000000001" customHeight="1" thickBot="1" x14ac:dyDescent="0.25">
      <c r="B20" s="4" t="s">
        <v>31</v>
      </c>
      <c r="C20" s="21">
        <v>798</v>
      </c>
      <c r="D20" s="21">
        <v>485</v>
      </c>
      <c r="E20" s="21">
        <v>233</v>
      </c>
      <c r="F20" s="21">
        <v>62</v>
      </c>
      <c r="G20" s="21">
        <v>18</v>
      </c>
      <c r="H20" s="21">
        <v>3</v>
      </c>
      <c r="I20" s="21">
        <v>3</v>
      </c>
      <c r="J20" s="21">
        <v>0</v>
      </c>
      <c r="K20" s="21">
        <v>0</v>
      </c>
      <c r="L20" s="21">
        <v>0</v>
      </c>
      <c r="M20" s="21">
        <v>801</v>
      </c>
      <c r="N20" s="21">
        <v>488</v>
      </c>
      <c r="O20" s="21">
        <v>233</v>
      </c>
      <c r="P20" s="21">
        <v>62</v>
      </c>
      <c r="Q20" s="21">
        <v>18</v>
      </c>
    </row>
    <row r="21" spans="2:17" ht="20.100000000000001" customHeight="1" thickBot="1" x14ac:dyDescent="0.25">
      <c r="B21" s="4" t="s">
        <v>32</v>
      </c>
      <c r="C21" s="21">
        <v>105</v>
      </c>
      <c r="D21" s="21">
        <v>94</v>
      </c>
      <c r="E21" s="21">
        <v>6</v>
      </c>
      <c r="F21" s="21">
        <v>5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105</v>
      </c>
      <c r="N21" s="21">
        <v>94</v>
      </c>
      <c r="O21" s="21">
        <v>6</v>
      </c>
      <c r="P21" s="21">
        <v>5</v>
      </c>
      <c r="Q21" s="21">
        <v>0</v>
      </c>
    </row>
    <row r="22" spans="2:17" ht="20.100000000000001" customHeight="1" thickBot="1" x14ac:dyDescent="0.25">
      <c r="B22" s="4" t="s">
        <v>33</v>
      </c>
      <c r="C22" s="21">
        <v>181</v>
      </c>
      <c r="D22" s="21">
        <v>127</v>
      </c>
      <c r="E22" s="21">
        <v>22</v>
      </c>
      <c r="F22" s="21">
        <v>32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181</v>
      </c>
      <c r="N22" s="21">
        <v>127</v>
      </c>
      <c r="O22" s="21">
        <v>22</v>
      </c>
      <c r="P22" s="21">
        <v>32</v>
      </c>
      <c r="Q22" s="21">
        <v>0</v>
      </c>
    </row>
    <row r="23" spans="2:17" ht="20.100000000000001" customHeight="1" thickBot="1" x14ac:dyDescent="0.25">
      <c r="B23" s="4" t="s">
        <v>34</v>
      </c>
      <c r="C23" s="21">
        <v>301</v>
      </c>
      <c r="D23" s="21">
        <v>138</v>
      </c>
      <c r="E23" s="21">
        <v>81</v>
      </c>
      <c r="F23" s="21">
        <v>60</v>
      </c>
      <c r="G23" s="21">
        <v>22</v>
      </c>
      <c r="H23" s="21">
        <v>3</v>
      </c>
      <c r="I23" s="21">
        <v>2</v>
      </c>
      <c r="J23" s="21">
        <v>0</v>
      </c>
      <c r="K23" s="21">
        <v>1</v>
      </c>
      <c r="L23" s="21">
        <v>0</v>
      </c>
      <c r="M23" s="21">
        <v>304</v>
      </c>
      <c r="N23" s="21">
        <v>140</v>
      </c>
      <c r="O23" s="21">
        <v>81</v>
      </c>
      <c r="P23" s="21">
        <v>61</v>
      </c>
      <c r="Q23" s="21">
        <v>22</v>
      </c>
    </row>
    <row r="24" spans="2:17" ht="20.100000000000001" customHeight="1" thickBot="1" x14ac:dyDescent="0.25">
      <c r="B24" s="4" t="s">
        <v>35</v>
      </c>
      <c r="C24" s="21">
        <v>283</v>
      </c>
      <c r="D24" s="21">
        <v>153</v>
      </c>
      <c r="E24" s="21">
        <v>114</v>
      </c>
      <c r="F24" s="21">
        <v>14</v>
      </c>
      <c r="G24" s="21">
        <v>2</v>
      </c>
      <c r="H24" s="21">
        <v>3</v>
      </c>
      <c r="I24" s="21">
        <v>2</v>
      </c>
      <c r="J24" s="21">
        <v>1</v>
      </c>
      <c r="K24" s="21">
        <v>0</v>
      </c>
      <c r="L24" s="21">
        <v>0</v>
      </c>
      <c r="M24" s="21">
        <v>286</v>
      </c>
      <c r="N24" s="21">
        <v>155</v>
      </c>
      <c r="O24" s="21">
        <v>115</v>
      </c>
      <c r="P24" s="21">
        <v>14</v>
      </c>
      <c r="Q24" s="21">
        <v>2</v>
      </c>
    </row>
    <row r="25" spans="2:17" ht="20.100000000000001" customHeight="1" thickBot="1" x14ac:dyDescent="0.25">
      <c r="B25" s="4" t="s">
        <v>36</v>
      </c>
      <c r="C25" s="21">
        <v>44</v>
      </c>
      <c r="D25" s="21">
        <v>25</v>
      </c>
      <c r="E25" s="21">
        <v>17</v>
      </c>
      <c r="F25" s="21">
        <v>0</v>
      </c>
      <c r="G25" s="21">
        <v>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44</v>
      </c>
      <c r="N25" s="21">
        <v>25</v>
      </c>
      <c r="O25" s="21">
        <v>17</v>
      </c>
      <c r="P25" s="21">
        <v>0</v>
      </c>
      <c r="Q25" s="21">
        <v>2</v>
      </c>
    </row>
    <row r="26" spans="2:17" ht="20.100000000000001" customHeight="1" thickBot="1" x14ac:dyDescent="0.25">
      <c r="B26" s="5" t="s">
        <v>37</v>
      </c>
      <c r="C26" s="21">
        <v>262</v>
      </c>
      <c r="D26" s="21">
        <v>158</v>
      </c>
      <c r="E26" s="21">
        <v>85</v>
      </c>
      <c r="F26" s="21">
        <v>13</v>
      </c>
      <c r="G26" s="21">
        <v>6</v>
      </c>
      <c r="H26" s="21">
        <v>1</v>
      </c>
      <c r="I26" s="21">
        <v>0</v>
      </c>
      <c r="J26" s="21">
        <v>0</v>
      </c>
      <c r="K26" s="21">
        <v>0</v>
      </c>
      <c r="L26" s="21">
        <v>1</v>
      </c>
      <c r="M26" s="21">
        <v>263</v>
      </c>
      <c r="N26" s="21">
        <v>158</v>
      </c>
      <c r="O26" s="21">
        <v>85</v>
      </c>
      <c r="P26" s="21">
        <v>13</v>
      </c>
      <c r="Q26" s="21">
        <v>7</v>
      </c>
    </row>
    <row r="27" spans="2:17" ht="20.100000000000001" customHeight="1" thickBot="1" x14ac:dyDescent="0.25">
      <c r="B27" s="6" t="s">
        <v>38</v>
      </c>
      <c r="C27" s="22">
        <v>40</v>
      </c>
      <c r="D27" s="22">
        <v>25</v>
      </c>
      <c r="E27" s="22">
        <v>15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40</v>
      </c>
      <c r="N27" s="22">
        <v>25</v>
      </c>
      <c r="O27" s="22">
        <v>15</v>
      </c>
      <c r="P27" s="22">
        <v>0</v>
      </c>
      <c r="Q27" s="22">
        <v>0</v>
      </c>
    </row>
    <row r="28" spans="2:17" ht="20.100000000000001" customHeight="1" thickBot="1" x14ac:dyDescent="0.25">
      <c r="B28" s="7" t="s">
        <v>39</v>
      </c>
      <c r="C28" s="9">
        <v>5035</v>
      </c>
      <c r="D28" s="9">
        <v>3092</v>
      </c>
      <c r="E28" s="9">
        <v>1246</v>
      </c>
      <c r="F28" s="9">
        <v>576</v>
      </c>
      <c r="G28" s="9">
        <v>121</v>
      </c>
      <c r="H28" s="9">
        <v>26</v>
      </c>
      <c r="I28" s="9">
        <v>15</v>
      </c>
      <c r="J28" s="9">
        <v>3</v>
      </c>
      <c r="K28" s="9">
        <v>6</v>
      </c>
      <c r="L28" s="9">
        <v>2</v>
      </c>
      <c r="M28" s="9">
        <v>5061</v>
      </c>
      <c r="N28" s="9">
        <v>3107</v>
      </c>
      <c r="O28" s="9">
        <v>1249</v>
      </c>
      <c r="P28" s="9">
        <v>582</v>
      </c>
      <c r="Q28" s="9">
        <v>123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46"/>
      <c r="C9" s="31" t="s">
        <v>172</v>
      </c>
      <c r="D9" s="31" t="s">
        <v>173</v>
      </c>
      <c r="E9" s="48" t="s">
        <v>174</v>
      </c>
    </row>
    <row r="10" spans="2:5" ht="20.100000000000001" customHeight="1" thickBot="1" x14ac:dyDescent="0.25">
      <c r="B10" s="3" t="s">
        <v>22</v>
      </c>
      <c r="C10" s="39">
        <f>('Personas Enjuiciadas'!D11+'Personas Enjuiciadas'!E11+'Personas Enjuiciadas'!I11+'Personas Enjuiciadas'!J11)/'Personas Enjuiciadas'!M11</f>
        <v>0.82438580527752503</v>
      </c>
      <c r="D10" s="39">
        <f>('Personas Enjuiciadas'!D11+'Personas Enjuiciadas'!I11)/('Personas Enjuiciadas'!N11+'Personas Enjuiciadas'!P11)</f>
        <v>0.81</v>
      </c>
      <c r="E10" s="39">
        <f>('Personas Enjuiciadas'!E11+'Personas Enjuiciadas'!J11)/('Personas Enjuiciadas'!O11+'Personas Enjuiciadas'!Q11)</f>
        <v>0.88944723618090449</v>
      </c>
    </row>
    <row r="11" spans="2:5" ht="20.100000000000001" customHeight="1" thickBot="1" x14ac:dyDescent="0.25">
      <c r="B11" s="4" t="s">
        <v>23</v>
      </c>
      <c r="C11" s="37">
        <f>('Personas Enjuiciadas'!D12+'Personas Enjuiciadas'!E12+'Personas Enjuiciadas'!I12+'Personas Enjuiciadas'!J12)/'Personas Enjuiciadas'!M12</f>
        <v>0.92907801418439717</v>
      </c>
      <c r="D11" s="37">
        <f>('Personas Enjuiciadas'!D12+'Personas Enjuiciadas'!I12)/('Personas Enjuiciadas'!N12+'Personas Enjuiciadas'!P12)</f>
        <v>0.95121951219512191</v>
      </c>
      <c r="E11" s="37">
        <f>('Personas Enjuiciadas'!E12+'Personas Enjuiciadas'!J12)/('Personas Enjuiciadas'!O12+'Personas Enjuiciadas'!Q12)</f>
        <v>0.89830508474576276</v>
      </c>
    </row>
    <row r="12" spans="2:5" ht="20.100000000000001" customHeight="1" thickBot="1" x14ac:dyDescent="0.25">
      <c r="B12" s="4" t="s">
        <v>24</v>
      </c>
      <c r="C12" s="37">
        <f>('Personas Enjuiciadas'!D13+'Personas Enjuiciadas'!E13+'Personas Enjuiciadas'!I13+'Personas Enjuiciadas'!J13)/'Personas Enjuiciadas'!M13</f>
        <v>0.87735849056603776</v>
      </c>
      <c r="D12" s="37">
        <f>('Personas Enjuiciadas'!D13+'Personas Enjuiciadas'!I13)/('Personas Enjuiciadas'!N13+'Personas Enjuiciadas'!P13)</f>
        <v>0.87356321839080464</v>
      </c>
      <c r="E12" s="37">
        <f>('Personas Enjuiciadas'!E13+'Personas Enjuiciadas'!J13)/('Personas Enjuiciadas'!O13+'Personas Enjuiciadas'!Q13)</f>
        <v>0.89473684210526316</v>
      </c>
    </row>
    <row r="13" spans="2:5" ht="20.100000000000001" customHeight="1" thickBot="1" x14ac:dyDescent="0.25">
      <c r="B13" s="4" t="s">
        <v>25</v>
      </c>
      <c r="C13" s="37">
        <f>('Personas Enjuiciadas'!D14+'Personas Enjuiciadas'!E14+'Personas Enjuiciadas'!I14+'Personas Enjuiciadas'!J14)/'Personas Enjuiciadas'!M14</f>
        <v>0.93333333333333335</v>
      </c>
      <c r="D13" s="37">
        <f>('Personas Enjuiciadas'!D14+'Personas Enjuiciadas'!I14)/('Personas Enjuiciadas'!N14+'Personas Enjuiciadas'!P14)</f>
        <v>0.93333333333333335</v>
      </c>
      <c r="E13" s="37">
        <f>('Personas Enjuiciadas'!E14+'Personas Enjuiciadas'!J14)/('Personas Enjuiciadas'!O14+'Personas Enjuiciadas'!Q14)</f>
        <v>0.93333333333333335</v>
      </c>
    </row>
    <row r="14" spans="2:5" ht="20.100000000000001" customHeight="1" thickBot="1" x14ac:dyDescent="0.25">
      <c r="B14" s="4" t="s">
        <v>26</v>
      </c>
      <c r="C14" s="37">
        <f>('Personas Enjuiciadas'!D15+'Personas Enjuiciadas'!E15+'Personas Enjuiciadas'!I15+'Personas Enjuiciadas'!J15)/'Personas Enjuiciadas'!M15</f>
        <v>0.87133550488599354</v>
      </c>
      <c r="D14" s="37">
        <f>('Personas Enjuiciadas'!D15+'Personas Enjuiciadas'!I15)/('Personas Enjuiciadas'!N15+'Personas Enjuiciadas'!P15)</f>
        <v>0.85185185185185186</v>
      </c>
      <c r="E14" s="37">
        <f>('Personas Enjuiciadas'!E15+'Personas Enjuiciadas'!J15)/('Personas Enjuiciadas'!O15+'Personas Enjuiciadas'!Q15)</f>
        <v>0.9453125</v>
      </c>
    </row>
    <row r="15" spans="2:5" ht="20.100000000000001" customHeight="1" thickBot="1" x14ac:dyDescent="0.25">
      <c r="B15" s="4" t="s">
        <v>27</v>
      </c>
      <c r="C15" s="37">
        <f>('Personas Enjuiciadas'!D16+'Personas Enjuiciadas'!E16+'Personas Enjuiciadas'!I16+'Personas Enjuiciadas'!J16)/'Personas Enjuiciadas'!M16</f>
        <v>0.84507042253521125</v>
      </c>
      <c r="D15" s="37">
        <f>('Personas Enjuiciadas'!D16+'Personas Enjuiciadas'!I16)/('Personas Enjuiciadas'!N16+'Personas Enjuiciadas'!P16)</f>
        <v>0.82456140350877194</v>
      </c>
      <c r="E15" s="37">
        <f>('Personas Enjuiciadas'!E16+'Personas Enjuiciadas'!J16)/('Personas Enjuiciadas'!O16+'Personas Enjuiciadas'!Q16)</f>
        <v>0.9285714285714286</v>
      </c>
    </row>
    <row r="16" spans="2:5" ht="20.100000000000001" customHeight="1" thickBot="1" x14ac:dyDescent="0.25">
      <c r="B16" s="4" t="s">
        <v>28</v>
      </c>
      <c r="C16" s="37">
        <f>('Personas Enjuiciadas'!D17+'Personas Enjuiciadas'!E17+'Personas Enjuiciadas'!I17+'Personas Enjuiciadas'!J17)/'Personas Enjuiciadas'!M17</f>
        <v>0.76433121019108285</v>
      </c>
      <c r="D16" s="37">
        <f>('Personas Enjuiciadas'!D17+'Personas Enjuiciadas'!I17)/('Personas Enjuiciadas'!N17+'Personas Enjuiciadas'!P17)</f>
        <v>0.72519083969465647</v>
      </c>
      <c r="E16" s="37">
        <f>('Personas Enjuiciadas'!E17+'Personas Enjuiciadas'!J17)/('Personas Enjuiciadas'!O17+'Personas Enjuiciadas'!Q17)</f>
        <v>0.96153846153846156</v>
      </c>
    </row>
    <row r="17" spans="2:5" ht="20.100000000000001" customHeight="1" thickBot="1" x14ac:dyDescent="0.25">
      <c r="B17" s="4" t="s">
        <v>29</v>
      </c>
      <c r="C17" s="37">
        <f>('Personas Enjuiciadas'!D18+'Personas Enjuiciadas'!E18+'Personas Enjuiciadas'!I18+'Personas Enjuiciadas'!J18)/'Personas Enjuiciadas'!M18</f>
        <v>0.85308056872037918</v>
      </c>
      <c r="D17" s="37">
        <f>('Personas Enjuiciadas'!D18+'Personas Enjuiciadas'!I18)/('Personas Enjuiciadas'!N18+'Personas Enjuiciadas'!P18)</f>
        <v>0.82802547770700641</v>
      </c>
      <c r="E17" s="37">
        <f>('Personas Enjuiciadas'!E18+'Personas Enjuiciadas'!J18)/('Personas Enjuiciadas'!O18+'Personas Enjuiciadas'!Q18)</f>
        <v>0.92592592592592593</v>
      </c>
    </row>
    <row r="18" spans="2:5" ht="20.100000000000001" customHeight="1" thickBot="1" x14ac:dyDescent="0.25">
      <c r="B18" s="4" t="s">
        <v>30</v>
      </c>
      <c r="C18" s="37">
        <f>('Personas Enjuiciadas'!D19+'Personas Enjuiciadas'!E19+'Personas Enjuiciadas'!I19+'Personas Enjuiciadas'!J19)/'Personas Enjuiciadas'!M19</f>
        <v>0.81542056074766356</v>
      </c>
      <c r="D18" s="37">
        <f>('Personas Enjuiciadas'!D19+'Personas Enjuiciadas'!I19)/('Personas Enjuiciadas'!N19+'Personas Enjuiciadas'!P19)</f>
        <v>0.79259259259259263</v>
      </c>
      <c r="E18" s="37">
        <f>('Personas Enjuiciadas'!E19+'Personas Enjuiciadas'!J19)/('Personas Enjuiciadas'!O19+'Personas Enjuiciadas'!Q19)</f>
        <v>0.85443037974683544</v>
      </c>
    </row>
    <row r="19" spans="2:5" ht="20.100000000000001" customHeight="1" thickBot="1" x14ac:dyDescent="0.25">
      <c r="B19" s="4" t="s">
        <v>31</v>
      </c>
      <c r="C19" s="37">
        <f>('Personas Enjuiciadas'!D20+'Personas Enjuiciadas'!E20+'Personas Enjuiciadas'!I20+'Personas Enjuiciadas'!J20)/'Personas Enjuiciadas'!M20</f>
        <v>0.90012484394506864</v>
      </c>
      <c r="D19" s="37">
        <f>('Personas Enjuiciadas'!D20+'Personas Enjuiciadas'!I20)/('Personas Enjuiciadas'!N20+'Personas Enjuiciadas'!P20)</f>
        <v>0.88727272727272732</v>
      </c>
      <c r="E19" s="37">
        <f>('Personas Enjuiciadas'!E20+'Personas Enjuiciadas'!J20)/('Personas Enjuiciadas'!O20+'Personas Enjuiciadas'!Q20)</f>
        <v>0.92828685258964139</v>
      </c>
    </row>
    <row r="20" spans="2:5" ht="20.100000000000001" customHeight="1" thickBot="1" x14ac:dyDescent="0.25">
      <c r="B20" s="4" t="s">
        <v>32</v>
      </c>
      <c r="C20" s="37">
        <f>('Personas Enjuiciadas'!D21+'Personas Enjuiciadas'!E21+'Personas Enjuiciadas'!I21+'Personas Enjuiciadas'!J21)/'Personas Enjuiciadas'!M21</f>
        <v>0.95238095238095233</v>
      </c>
      <c r="D20" s="37">
        <f>('Personas Enjuiciadas'!D21+'Personas Enjuiciadas'!I21)/('Personas Enjuiciadas'!N21+'Personas Enjuiciadas'!P21)</f>
        <v>0.9494949494949495</v>
      </c>
      <c r="E20" s="37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37">
        <f>('Personas Enjuiciadas'!D22+'Personas Enjuiciadas'!E22+'Personas Enjuiciadas'!I22+'Personas Enjuiciadas'!J22)/'Personas Enjuiciadas'!M22</f>
        <v>0.82320441988950277</v>
      </c>
      <c r="D21" s="37">
        <f>('Personas Enjuiciadas'!D22+'Personas Enjuiciadas'!I22)/('Personas Enjuiciadas'!N22+'Personas Enjuiciadas'!P22)</f>
        <v>0.79874213836477992</v>
      </c>
      <c r="E21" s="37">
        <f>('Personas Enjuiciadas'!E22+'Personas Enjuiciadas'!J22)/('Personas Enjuiciadas'!O22+'Personas Enjuiciadas'!Q22)</f>
        <v>1</v>
      </c>
    </row>
    <row r="22" spans="2:5" ht="20.100000000000001" customHeight="1" thickBot="1" x14ac:dyDescent="0.25">
      <c r="B22" s="4" t="s">
        <v>34</v>
      </c>
      <c r="C22" s="37">
        <f>('Personas Enjuiciadas'!D23+'Personas Enjuiciadas'!E23+'Personas Enjuiciadas'!I23+'Personas Enjuiciadas'!J23)/'Personas Enjuiciadas'!M23</f>
        <v>0.72697368421052633</v>
      </c>
      <c r="D22" s="37">
        <f>('Personas Enjuiciadas'!D23+'Personas Enjuiciadas'!I23)/('Personas Enjuiciadas'!N23+'Personas Enjuiciadas'!P23)</f>
        <v>0.69651741293532343</v>
      </c>
      <c r="E22" s="37">
        <f>('Personas Enjuiciadas'!E23+'Personas Enjuiciadas'!J23)/('Personas Enjuiciadas'!O23+'Personas Enjuiciadas'!Q23)</f>
        <v>0.78640776699029125</v>
      </c>
    </row>
    <row r="23" spans="2:5" ht="20.100000000000001" customHeight="1" thickBot="1" x14ac:dyDescent="0.25">
      <c r="B23" s="4" t="s">
        <v>35</v>
      </c>
      <c r="C23" s="37">
        <f>('Personas Enjuiciadas'!D24+'Personas Enjuiciadas'!E24+'Personas Enjuiciadas'!I24+'Personas Enjuiciadas'!J24)/'Personas Enjuiciadas'!M24</f>
        <v>0.94405594405594406</v>
      </c>
      <c r="D23" s="37">
        <f>('Personas Enjuiciadas'!D24+'Personas Enjuiciadas'!I24)/('Personas Enjuiciadas'!N24+'Personas Enjuiciadas'!P24)</f>
        <v>0.91715976331360949</v>
      </c>
      <c r="E23" s="37">
        <f>('Personas Enjuiciadas'!E24+'Personas Enjuiciadas'!J24)/('Personas Enjuiciadas'!O24+'Personas Enjuiciadas'!Q24)</f>
        <v>0.98290598290598286</v>
      </c>
    </row>
    <row r="24" spans="2:5" ht="20.100000000000001" customHeight="1" thickBot="1" x14ac:dyDescent="0.25">
      <c r="B24" s="4" t="s">
        <v>36</v>
      </c>
      <c r="C24" s="37">
        <f>('Personas Enjuiciadas'!D25+'Personas Enjuiciadas'!E25+'Personas Enjuiciadas'!I25+'Personas Enjuiciadas'!J25)/'Personas Enjuiciadas'!M25</f>
        <v>0.95454545454545459</v>
      </c>
      <c r="D24" s="37">
        <f>('Personas Enjuiciadas'!D25+'Personas Enjuiciadas'!I25)/('Personas Enjuiciadas'!N25+'Personas Enjuiciadas'!P25)</f>
        <v>1</v>
      </c>
      <c r="E24" s="37">
        <f>('Personas Enjuiciadas'!E25+'Personas Enjuiciadas'!J25)/('Personas Enjuiciadas'!O25+'Personas Enjuiciadas'!Q25)</f>
        <v>0.89473684210526316</v>
      </c>
    </row>
    <row r="25" spans="2:5" ht="20.100000000000001" customHeight="1" thickBot="1" x14ac:dyDescent="0.25">
      <c r="B25" s="5" t="s">
        <v>37</v>
      </c>
      <c r="C25" s="37">
        <f>('Personas Enjuiciadas'!D26+'Personas Enjuiciadas'!E26+'Personas Enjuiciadas'!I26+'Personas Enjuiciadas'!J26)/'Personas Enjuiciadas'!M26</f>
        <v>0.92395437262357416</v>
      </c>
      <c r="D25" s="37">
        <f>('Personas Enjuiciadas'!D26+'Personas Enjuiciadas'!I26)/('Personas Enjuiciadas'!N26+'Personas Enjuiciadas'!P26)</f>
        <v>0.92397660818713445</v>
      </c>
      <c r="E25" s="37">
        <f>('Personas Enjuiciadas'!E26+'Personas Enjuiciadas'!J26)/('Personas Enjuiciadas'!O26+'Personas Enjuiciadas'!Q26)</f>
        <v>0.92391304347826086</v>
      </c>
    </row>
    <row r="26" spans="2:5" ht="20.100000000000001" customHeight="1" thickBot="1" x14ac:dyDescent="0.25">
      <c r="B26" s="6" t="s">
        <v>38</v>
      </c>
      <c r="C26" s="38">
        <f>('Personas Enjuiciadas'!D27+'Personas Enjuiciadas'!E27+'Personas Enjuiciadas'!I27+'Personas Enjuiciadas'!J27)/'Personas Enjuiciadas'!M27</f>
        <v>1</v>
      </c>
      <c r="D26" s="38">
        <f>('Personas Enjuiciadas'!D27+'Personas Enjuiciadas'!I27)/('Personas Enjuiciadas'!N27+'Personas Enjuiciadas'!P27)</f>
        <v>1</v>
      </c>
      <c r="E26" s="38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34">
        <f>('Personas Enjuiciadas'!D28+'Personas Enjuiciadas'!E28+'Personas Enjuiciadas'!I28+'Personas Enjuiciadas'!J28)/'Personas Enjuiciadas'!M28</f>
        <v>0.86069946650859519</v>
      </c>
      <c r="D27" s="34">
        <f>('Personas Enjuiciadas'!D28+'Personas Enjuiciadas'!I28)/('Personas Enjuiciadas'!N28+'Personas Enjuiciadas'!P28)</f>
        <v>0.84223366766061258</v>
      </c>
      <c r="E27" s="34">
        <f>('Personas Enjuiciadas'!E28+'Personas Enjuiciadas'!J28)/('Personas Enjuiciadas'!O28+'Personas Enjuiciadas'!Q28)</f>
        <v>0.91034985422740522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1" width="16" customWidth="1"/>
    <col min="19" max="19" width="12.125" customWidth="1"/>
  </cols>
  <sheetData>
    <row r="9" spans="2:11" ht="41.25" customHeight="1" x14ac:dyDescent="0.2">
      <c r="B9" s="11"/>
      <c r="C9" s="91" t="s">
        <v>167</v>
      </c>
      <c r="D9" s="92"/>
      <c r="E9" s="92"/>
      <c r="F9" s="92"/>
      <c r="G9" s="93"/>
      <c r="H9" s="91" t="s">
        <v>175</v>
      </c>
      <c r="I9" s="92"/>
      <c r="J9" s="92"/>
      <c r="K9" s="92"/>
    </row>
    <row r="10" spans="2:11" ht="41.25" customHeight="1" x14ac:dyDescent="0.2">
      <c r="B10" s="46"/>
      <c r="C10" s="43" t="s">
        <v>176</v>
      </c>
      <c r="D10" s="43" t="s">
        <v>177</v>
      </c>
      <c r="E10" s="43" t="s">
        <v>178</v>
      </c>
      <c r="F10" s="43" t="s">
        <v>179</v>
      </c>
      <c r="G10" s="43" t="s">
        <v>53</v>
      </c>
      <c r="H10" s="43" t="s">
        <v>176</v>
      </c>
      <c r="I10" s="43" t="s">
        <v>177</v>
      </c>
      <c r="J10" s="43" t="s">
        <v>178</v>
      </c>
      <c r="K10" s="43" t="s">
        <v>179</v>
      </c>
    </row>
    <row r="11" spans="2:11" ht="20.100000000000001" customHeight="1" thickBot="1" x14ac:dyDescent="0.25">
      <c r="B11" s="3" t="s">
        <v>22</v>
      </c>
      <c r="C11" s="41">
        <v>345</v>
      </c>
      <c r="D11" s="41">
        <v>201</v>
      </c>
      <c r="E11" s="41">
        <v>701</v>
      </c>
      <c r="F11" s="41">
        <v>698</v>
      </c>
      <c r="G11" s="41">
        <v>1945</v>
      </c>
      <c r="H11" s="47">
        <f>+C11/G11</f>
        <v>0.17737789203084833</v>
      </c>
      <c r="I11" s="47">
        <f>+D11/G11</f>
        <v>0.10334190231362468</v>
      </c>
      <c r="J11" s="47">
        <f>+E11/G11</f>
        <v>0.36041131105398455</v>
      </c>
      <c r="K11" s="47">
        <f>+F11/G11</f>
        <v>0.35886889460154242</v>
      </c>
    </row>
    <row r="12" spans="2:11" ht="20.100000000000001" customHeight="1" thickBot="1" x14ac:dyDescent="0.25">
      <c r="B12" s="4" t="s">
        <v>23</v>
      </c>
      <c r="C12" s="21">
        <v>47</v>
      </c>
      <c r="D12" s="21">
        <v>36</v>
      </c>
      <c r="E12" s="21">
        <v>87</v>
      </c>
      <c r="F12" s="21">
        <v>78</v>
      </c>
      <c r="G12" s="21">
        <v>248</v>
      </c>
      <c r="H12" s="35">
        <f t="shared" ref="H12:H28" si="0">+C12/G12</f>
        <v>0.18951612903225806</v>
      </c>
      <c r="I12" s="35">
        <f t="shared" ref="I12:I28" si="1">+D12/G12</f>
        <v>0.14516129032258066</v>
      </c>
      <c r="J12" s="35">
        <f t="shared" ref="J12:J28" si="2">+E12/G12</f>
        <v>0.35080645161290325</v>
      </c>
      <c r="K12" s="35">
        <f t="shared" ref="K12:K28" si="3">+F12/G12</f>
        <v>0.31451612903225806</v>
      </c>
    </row>
    <row r="13" spans="2:11" ht="20.100000000000001" customHeight="1" thickBot="1" x14ac:dyDescent="0.25">
      <c r="B13" s="4" t="s">
        <v>24</v>
      </c>
      <c r="C13" s="21">
        <v>62</v>
      </c>
      <c r="D13" s="21">
        <v>28</v>
      </c>
      <c r="E13" s="21">
        <v>73</v>
      </c>
      <c r="F13" s="21">
        <v>52</v>
      </c>
      <c r="G13" s="21">
        <v>215</v>
      </c>
      <c r="H13" s="35">
        <f t="shared" si="0"/>
        <v>0.28837209302325584</v>
      </c>
      <c r="I13" s="35">
        <f t="shared" si="1"/>
        <v>0.13023255813953488</v>
      </c>
      <c r="J13" s="35">
        <f t="shared" si="2"/>
        <v>0.33953488372093021</v>
      </c>
      <c r="K13" s="35">
        <f t="shared" si="3"/>
        <v>0.24186046511627907</v>
      </c>
    </row>
    <row r="14" spans="2:11" ht="20.100000000000001" customHeight="1" thickBot="1" x14ac:dyDescent="0.25">
      <c r="B14" s="4" t="s">
        <v>25</v>
      </c>
      <c r="C14" s="21">
        <v>33</v>
      </c>
      <c r="D14" s="21">
        <v>27</v>
      </c>
      <c r="E14" s="21">
        <v>66</v>
      </c>
      <c r="F14" s="21">
        <v>125</v>
      </c>
      <c r="G14" s="21">
        <v>251</v>
      </c>
      <c r="H14" s="35">
        <f t="shared" si="0"/>
        <v>0.13147410358565736</v>
      </c>
      <c r="I14" s="35">
        <f t="shared" si="1"/>
        <v>0.10756972111553785</v>
      </c>
      <c r="J14" s="35">
        <f t="shared" si="2"/>
        <v>0.26294820717131473</v>
      </c>
      <c r="K14" s="35">
        <f t="shared" si="3"/>
        <v>0.49800796812749004</v>
      </c>
    </row>
    <row r="15" spans="2:11" ht="20.100000000000001" customHeight="1" thickBot="1" x14ac:dyDescent="0.25">
      <c r="B15" s="4" t="s">
        <v>26</v>
      </c>
      <c r="C15" s="21">
        <v>161</v>
      </c>
      <c r="D15" s="21">
        <v>70</v>
      </c>
      <c r="E15" s="21">
        <v>173</v>
      </c>
      <c r="F15" s="21">
        <v>309</v>
      </c>
      <c r="G15" s="21">
        <v>713</v>
      </c>
      <c r="H15" s="35">
        <f t="shared" si="0"/>
        <v>0.22580645161290322</v>
      </c>
      <c r="I15" s="35">
        <f t="shared" si="1"/>
        <v>9.8176718092566617E-2</v>
      </c>
      <c r="J15" s="35">
        <f t="shared" si="2"/>
        <v>0.2426367461430575</v>
      </c>
      <c r="K15" s="35">
        <f t="shared" si="3"/>
        <v>0.43338008415147267</v>
      </c>
    </row>
    <row r="16" spans="2:11" ht="20.100000000000001" customHeight="1" thickBot="1" x14ac:dyDescent="0.25">
      <c r="B16" s="4" t="s">
        <v>27</v>
      </c>
      <c r="C16" s="21">
        <v>6</v>
      </c>
      <c r="D16" s="21">
        <v>6</v>
      </c>
      <c r="E16" s="21">
        <v>21</v>
      </c>
      <c r="F16" s="21">
        <v>22</v>
      </c>
      <c r="G16" s="21">
        <v>55</v>
      </c>
      <c r="H16" s="35">
        <f t="shared" si="0"/>
        <v>0.10909090909090909</v>
      </c>
      <c r="I16" s="35">
        <f t="shared" si="1"/>
        <v>0.10909090909090909</v>
      </c>
      <c r="J16" s="35">
        <f t="shared" si="2"/>
        <v>0.38181818181818183</v>
      </c>
      <c r="K16" s="35">
        <f t="shared" si="3"/>
        <v>0.4</v>
      </c>
    </row>
    <row r="17" spans="2:11" ht="20.100000000000001" customHeight="1" thickBot="1" x14ac:dyDescent="0.25">
      <c r="B17" s="4" t="s">
        <v>28</v>
      </c>
      <c r="C17" s="21">
        <v>64</v>
      </c>
      <c r="D17" s="21">
        <v>47</v>
      </c>
      <c r="E17" s="21">
        <v>95</v>
      </c>
      <c r="F17" s="21">
        <v>126</v>
      </c>
      <c r="G17" s="21">
        <v>332</v>
      </c>
      <c r="H17" s="35">
        <f t="shared" si="0"/>
        <v>0.19277108433734941</v>
      </c>
      <c r="I17" s="35">
        <f t="shared" si="1"/>
        <v>0.14156626506024098</v>
      </c>
      <c r="J17" s="35">
        <f t="shared" si="2"/>
        <v>0.28614457831325302</v>
      </c>
      <c r="K17" s="35">
        <f t="shared" si="3"/>
        <v>0.37951807228915663</v>
      </c>
    </row>
    <row r="18" spans="2:11" ht="20.100000000000001" customHeight="1" thickBot="1" x14ac:dyDescent="0.25">
      <c r="B18" s="4" t="s">
        <v>29</v>
      </c>
      <c r="C18" s="21">
        <v>86</v>
      </c>
      <c r="D18" s="21">
        <v>47</v>
      </c>
      <c r="E18" s="21">
        <v>154</v>
      </c>
      <c r="F18" s="21">
        <v>150</v>
      </c>
      <c r="G18" s="21">
        <v>437</v>
      </c>
      <c r="H18" s="35">
        <f t="shared" si="0"/>
        <v>0.19679633867276888</v>
      </c>
      <c r="I18" s="35">
        <f t="shared" si="1"/>
        <v>0.10755148741418764</v>
      </c>
      <c r="J18" s="35">
        <f t="shared" si="2"/>
        <v>0.35240274599542332</v>
      </c>
      <c r="K18" s="35">
        <f t="shared" si="3"/>
        <v>0.34324942791762014</v>
      </c>
    </row>
    <row r="19" spans="2:11" ht="20.100000000000001" customHeight="1" thickBot="1" x14ac:dyDescent="0.25">
      <c r="B19" s="4" t="s">
        <v>30</v>
      </c>
      <c r="C19" s="21">
        <v>270</v>
      </c>
      <c r="D19" s="21">
        <v>161</v>
      </c>
      <c r="E19" s="21">
        <v>453</v>
      </c>
      <c r="F19" s="21">
        <v>484</v>
      </c>
      <c r="G19" s="21">
        <v>1368</v>
      </c>
      <c r="H19" s="35">
        <f t="shared" si="0"/>
        <v>0.19736842105263158</v>
      </c>
      <c r="I19" s="35">
        <f t="shared" si="1"/>
        <v>0.11769005847953216</v>
      </c>
      <c r="J19" s="35">
        <f t="shared" si="2"/>
        <v>0.33114035087719296</v>
      </c>
      <c r="K19" s="35">
        <f t="shared" si="3"/>
        <v>0.35380116959064328</v>
      </c>
    </row>
    <row r="20" spans="2:11" ht="20.100000000000001" customHeight="1" thickBot="1" x14ac:dyDescent="0.25">
      <c r="B20" s="4" t="s">
        <v>31</v>
      </c>
      <c r="C20" s="21">
        <v>252</v>
      </c>
      <c r="D20" s="21">
        <v>142</v>
      </c>
      <c r="E20" s="21">
        <v>427</v>
      </c>
      <c r="F20" s="21">
        <v>466</v>
      </c>
      <c r="G20" s="21">
        <v>1287</v>
      </c>
      <c r="H20" s="35">
        <f t="shared" si="0"/>
        <v>0.19580419580419581</v>
      </c>
      <c r="I20" s="35">
        <f t="shared" si="1"/>
        <v>0.11033411033411034</v>
      </c>
      <c r="J20" s="35">
        <f t="shared" si="2"/>
        <v>0.33177933177933178</v>
      </c>
      <c r="K20" s="35">
        <f t="shared" si="3"/>
        <v>0.36208236208236211</v>
      </c>
    </row>
    <row r="21" spans="2:11" ht="20.100000000000001" customHeight="1" thickBot="1" x14ac:dyDescent="0.25">
      <c r="B21" s="4" t="s">
        <v>32</v>
      </c>
      <c r="C21" s="21">
        <v>45</v>
      </c>
      <c r="D21" s="21">
        <v>19</v>
      </c>
      <c r="E21" s="21">
        <v>62</v>
      </c>
      <c r="F21" s="21">
        <v>77</v>
      </c>
      <c r="G21" s="21">
        <v>203</v>
      </c>
      <c r="H21" s="35">
        <f t="shared" si="0"/>
        <v>0.22167487684729065</v>
      </c>
      <c r="I21" s="35">
        <f t="shared" si="1"/>
        <v>9.3596059113300489E-2</v>
      </c>
      <c r="J21" s="35">
        <f t="shared" si="2"/>
        <v>0.30541871921182268</v>
      </c>
      <c r="K21" s="35">
        <f t="shared" si="3"/>
        <v>0.37931034482758619</v>
      </c>
    </row>
    <row r="22" spans="2:11" ht="20.100000000000001" customHeight="1" thickBot="1" x14ac:dyDescent="0.25">
      <c r="B22" s="4" t="s">
        <v>33</v>
      </c>
      <c r="C22" s="21">
        <v>97</v>
      </c>
      <c r="D22" s="21">
        <v>88</v>
      </c>
      <c r="E22" s="21">
        <v>135</v>
      </c>
      <c r="F22" s="21">
        <v>113</v>
      </c>
      <c r="G22" s="21">
        <v>433</v>
      </c>
      <c r="H22" s="35">
        <f t="shared" si="0"/>
        <v>0.22401847575057737</v>
      </c>
      <c r="I22" s="35">
        <f t="shared" si="1"/>
        <v>0.20323325635103925</v>
      </c>
      <c r="J22" s="35">
        <f t="shared" si="2"/>
        <v>0.31177829099307158</v>
      </c>
      <c r="K22" s="35">
        <f t="shared" si="3"/>
        <v>0.26096997690531176</v>
      </c>
    </row>
    <row r="23" spans="2:11" ht="20.100000000000001" customHeight="1" thickBot="1" x14ac:dyDescent="0.25">
      <c r="B23" s="4" t="s">
        <v>34</v>
      </c>
      <c r="C23" s="21">
        <v>237</v>
      </c>
      <c r="D23" s="21">
        <v>123</v>
      </c>
      <c r="E23" s="21">
        <v>508</v>
      </c>
      <c r="F23" s="21">
        <v>537</v>
      </c>
      <c r="G23" s="21">
        <v>1405</v>
      </c>
      <c r="H23" s="35">
        <f t="shared" si="0"/>
        <v>0.1686832740213523</v>
      </c>
      <c r="I23" s="35">
        <f t="shared" si="1"/>
        <v>8.7544483985765129E-2</v>
      </c>
      <c r="J23" s="35">
        <f t="shared" si="2"/>
        <v>0.36156583629893241</v>
      </c>
      <c r="K23" s="35">
        <f t="shared" si="3"/>
        <v>0.3822064056939502</v>
      </c>
    </row>
    <row r="24" spans="2:11" ht="20.100000000000001" customHeight="1" thickBot="1" x14ac:dyDescent="0.25">
      <c r="B24" s="4" t="s">
        <v>35</v>
      </c>
      <c r="C24" s="21">
        <v>49</v>
      </c>
      <c r="D24" s="21">
        <v>44</v>
      </c>
      <c r="E24" s="21">
        <v>106</v>
      </c>
      <c r="F24" s="21">
        <v>104</v>
      </c>
      <c r="G24" s="21">
        <v>303</v>
      </c>
      <c r="H24" s="35">
        <f t="shared" si="0"/>
        <v>0.1617161716171617</v>
      </c>
      <c r="I24" s="35">
        <f t="shared" si="1"/>
        <v>0.14521452145214522</v>
      </c>
      <c r="J24" s="35">
        <f t="shared" si="2"/>
        <v>0.34983498349834985</v>
      </c>
      <c r="K24" s="35">
        <f t="shared" si="3"/>
        <v>0.34323432343234322</v>
      </c>
    </row>
    <row r="25" spans="2:11" ht="20.100000000000001" customHeight="1" thickBot="1" x14ac:dyDescent="0.25">
      <c r="B25" s="4" t="s">
        <v>36</v>
      </c>
      <c r="C25" s="21">
        <v>11</v>
      </c>
      <c r="D25" s="21">
        <v>4</v>
      </c>
      <c r="E25" s="21">
        <v>27</v>
      </c>
      <c r="F25" s="21">
        <v>38</v>
      </c>
      <c r="G25" s="21">
        <v>80</v>
      </c>
      <c r="H25" s="35">
        <f t="shared" si="0"/>
        <v>0.13750000000000001</v>
      </c>
      <c r="I25" s="35">
        <f t="shared" si="1"/>
        <v>0.05</v>
      </c>
      <c r="J25" s="35">
        <f t="shared" si="2"/>
        <v>0.33750000000000002</v>
      </c>
      <c r="K25" s="35">
        <f t="shared" si="3"/>
        <v>0.47499999999999998</v>
      </c>
    </row>
    <row r="26" spans="2:11" ht="20.100000000000001" customHeight="1" thickBot="1" x14ac:dyDescent="0.25">
      <c r="B26" s="5" t="s">
        <v>37</v>
      </c>
      <c r="C26" s="21">
        <v>41</v>
      </c>
      <c r="D26" s="21">
        <v>33</v>
      </c>
      <c r="E26" s="21">
        <v>46</v>
      </c>
      <c r="F26" s="21">
        <v>68</v>
      </c>
      <c r="G26" s="21">
        <v>188</v>
      </c>
      <c r="H26" s="35">
        <f t="shared" si="0"/>
        <v>0.21808510638297873</v>
      </c>
      <c r="I26" s="35">
        <f t="shared" si="1"/>
        <v>0.17553191489361702</v>
      </c>
      <c r="J26" s="35">
        <f t="shared" si="2"/>
        <v>0.24468085106382978</v>
      </c>
      <c r="K26" s="35">
        <f t="shared" si="3"/>
        <v>0.36170212765957449</v>
      </c>
    </row>
    <row r="27" spans="2:11" ht="20.100000000000001" customHeight="1" thickBot="1" x14ac:dyDescent="0.25">
      <c r="B27" s="6" t="s">
        <v>38</v>
      </c>
      <c r="C27" s="22">
        <v>22</v>
      </c>
      <c r="D27" s="22">
        <v>4</v>
      </c>
      <c r="E27" s="22">
        <v>17</v>
      </c>
      <c r="F27" s="22">
        <v>24</v>
      </c>
      <c r="G27" s="22">
        <v>67</v>
      </c>
      <c r="H27" s="36">
        <f t="shared" si="0"/>
        <v>0.32835820895522388</v>
      </c>
      <c r="I27" s="36">
        <f t="shared" si="1"/>
        <v>5.9701492537313432E-2</v>
      </c>
      <c r="J27" s="36">
        <f t="shared" si="2"/>
        <v>0.2537313432835821</v>
      </c>
      <c r="K27" s="36">
        <f t="shared" si="3"/>
        <v>0.35820895522388058</v>
      </c>
    </row>
    <row r="28" spans="2:11" ht="20.100000000000001" customHeight="1" thickBot="1" x14ac:dyDescent="0.25">
      <c r="B28" s="7" t="s">
        <v>39</v>
      </c>
      <c r="C28" s="9">
        <v>1828</v>
      </c>
      <c r="D28" s="9">
        <v>1080</v>
      </c>
      <c r="E28" s="9">
        <v>3151</v>
      </c>
      <c r="F28" s="9">
        <v>3471</v>
      </c>
      <c r="G28" s="9">
        <v>9530</v>
      </c>
      <c r="H28" s="33">
        <f t="shared" si="0"/>
        <v>0.19181532004197271</v>
      </c>
      <c r="I28" s="33">
        <f t="shared" si="1"/>
        <v>0.11332633788037776</v>
      </c>
      <c r="J28" s="33">
        <f t="shared" si="2"/>
        <v>0.33064008394543548</v>
      </c>
      <c r="K28" s="33">
        <f t="shared" si="3"/>
        <v>0.36421825813221403</v>
      </c>
    </row>
  </sheetData>
  <mergeCells count="2">
    <mergeCell ref="C9:G9"/>
    <mergeCell ref="H9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" customWidth="1"/>
    <col min="4" max="4" width="13.75" bestFit="1" customWidth="1"/>
    <col min="5" max="5" width="12.25" bestFit="1" customWidth="1"/>
    <col min="6" max="6" width="11.25" bestFit="1" customWidth="1"/>
    <col min="7" max="7" width="14.875" bestFit="1" customWidth="1"/>
    <col min="8" max="8" width="15" customWidth="1"/>
    <col min="9" max="9" width="13.75" bestFit="1" customWidth="1"/>
    <col min="10" max="10" width="12.25" bestFit="1" customWidth="1"/>
    <col min="11" max="11" width="11.25" bestFit="1" customWidth="1"/>
    <col min="12" max="12" width="14.875" bestFit="1" customWidth="1"/>
    <col min="13" max="13" width="15" customWidth="1"/>
    <col min="14" max="14" width="13.75" bestFit="1" customWidth="1"/>
    <col min="15" max="15" width="12.25" bestFit="1" customWidth="1"/>
    <col min="16" max="16" width="11.25" bestFit="1" customWidth="1"/>
    <col min="17" max="17" width="14.875" bestFit="1" customWidth="1"/>
    <col min="18" max="18" width="15" customWidth="1"/>
    <col min="19" max="19" width="13.75" bestFit="1" customWidth="1"/>
    <col min="20" max="20" width="12.25" bestFit="1" customWidth="1"/>
    <col min="21" max="21" width="11.25" bestFit="1" customWidth="1"/>
    <col min="22" max="22" width="14.875" bestFit="1" customWidth="1"/>
    <col min="23" max="23" width="15" customWidth="1"/>
    <col min="24" max="24" width="13.75" bestFit="1" customWidth="1"/>
    <col min="25" max="25" width="12.25" bestFit="1" customWidth="1"/>
    <col min="26" max="26" width="11.25" bestFit="1" customWidth="1"/>
    <col min="27" max="27" width="14.875" bestFit="1" customWidth="1"/>
    <col min="28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customWidth="1"/>
    <col min="34" max="34" width="13.75" bestFit="1" customWidth="1"/>
    <col min="35" max="35" width="12.25" bestFit="1" customWidth="1"/>
    <col min="36" max="36" width="11.25" bestFit="1" customWidth="1"/>
    <col min="37" max="37" width="14.875" bestFit="1" customWidth="1"/>
    <col min="38" max="38" width="15" customWidth="1"/>
    <col min="39" max="39" width="13.75" bestFit="1" customWidth="1"/>
    <col min="40" max="40" width="12.25" bestFit="1" customWidth="1"/>
    <col min="41" max="41" width="11.25" bestFit="1" customWidth="1"/>
    <col min="42" max="42" width="14.875" bestFit="1" customWidth="1"/>
  </cols>
  <sheetData>
    <row r="9" spans="2:42" ht="44.25" customHeight="1" thickBot="1" x14ac:dyDescent="0.25">
      <c r="C9" s="74" t="s">
        <v>40</v>
      </c>
      <c r="D9" s="74"/>
      <c r="E9" s="74"/>
      <c r="F9" s="74"/>
      <c r="G9" s="75"/>
      <c r="H9" s="74" t="s">
        <v>41</v>
      </c>
      <c r="I9" s="74"/>
      <c r="J9" s="74"/>
      <c r="K9" s="74"/>
      <c r="L9" s="75"/>
      <c r="M9" s="74" t="s">
        <v>42</v>
      </c>
      <c r="N9" s="74"/>
      <c r="O9" s="74"/>
      <c r="P9" s="74"/>
      <c r="Q9" s="75"/>
      <c r="R9" s="74" t="s">
        <v>43</v>
      </c>
      <c r="S9" s="74"/>
      <c r="T9" s="74"/>
      <c r="U9" s="74"/>
      <c r="V9" s="75"/>
      <c r="W9" s="74" t="s">
        <v>44</v>
      </c>
      <c r="X9" s="74"/>
      <c r="Y9" s="74"/>
      <c r="Z9" s="74"/>
      <c r="AA9" s="75"/>
      <c r="AB9" s="74" t="s">
        <v>45</v>
      </c>
      <c r="AC9" s="74"/>
      <c r="AD9" s="74"/>
      <c r="AE9" s="74"/>
      <c r="AF9" s="75"/>
      <c r="AG9" s="74" t="s">
        <v>46</v>
      </c>
      <c r="AH9" s="74"/>
      <c r="AI9" s="74"/>
      <c r="AJ9" s="74"/>
      <c r="AK9" s="75"/>
      <c r="AL9" s="74" t="s">
        <v>47</v>
      </c>
      <c r="AM9" s="74"/>
      <c r="AN9" s="74"/>
      <c r="AO9" s="74"/>
      <c r="AP9" s="75"/>
    </row>
    <row r="10" spans="2:42" ht="63.75" customHeight="1" thickBot="1" x14ac:dyDescent="0.25">
      <c r="C10" s="8" t="s">
        <v>48</v>
      </c>
      <c r="D10" s="8" t="s">
        <v>49</v>
      </c>
      <c r="E10" s="8" t="s">
        <v>50</v>
      </c>
      <c r="F10" s="8" t="s">
        <v>51</v>
      </c>
      <c r="G10" s="8" t="s">
        <v>52</v>
      </c>
      <c r="H10" s="8" t="s">
        <v>48</v>
      </c>
      <c r="I10" s="8" t="s">
        <v>49</v>
      </c>
      <c r="J10" s="8" t="s">
        <v>50</v>
      </c>
      <c r="K10" s="8" t="s">
        <v>51</v>
      </c>
      <c r="L10" s="8" t="s">
        <v>52</v>
      </c>
      <c r="M10" s="8" t="s">
        <v>48</v>
      </c>
      <c r="N10" s="8" t="s">
        <v>49</v>
      </c>
      <c r="O10" s="8" t="s">
        <v>50</v>
      </c>
      <c r="P10" s="8" t="s">
        <v>51</v>
      </c>
      <c r="Q10" s="8" t="s">
        <v>52</v>
      </c>
      <c r="R10" s="8" t="s">
        <v>48</v>
      </c>
      <c r="S10" s="8" t="s">
        <v>49</v>
      </c>
      <c r="T10" s="8" t="s">
        <v>50</v>
      </c>
      <c r="U10" s="8" t="s">
        <v>51</v>
      </c>
      <c r="V10" s="8" t="s">
        <v>52</v>
      </c>
      <c r="W10" s="8" t="s">
        <v>48</v>
      </c>
      <c r="X10" s="8" t="s">
        <v>49</v>
      </c>
      <c r="Y10" s="8" t="s">
        <v>50</v>
      </c>
      <c r="Z10" s="8" t="s">
        <v>51</v>
      </c>
      <c r="AA10" s="8" t="s">
        <v>52</v>
      </c>
      <c r="AB10" s="8" t="s">
        <v>48</v>
      </c>
      <c r="AC10" s="8" t="s">
        <v>49</v>
      </c>
      <c r="AD10" s="8" t="s">
        <v>50</v>
      </c>
      <c r="AE10" s="8" t="s">
        <v>51</v>
      </c>
      <c r="AF10" s="8" t="s">
        <v>52</v>
      </c>
      <c r="AG10" s="8" t="s">
        <v>48</v>
      </c>
      <c r="AH10" s="8" t="s">
        <v>49</v>
      </c>
      <c r="AI10" s="8" t="s">
        <v>50</v>
      </c>
      <c r="AJ10" s="8" t="s">
        <v>51</v>
      </c>
      <c r="AK10" s="8" t="s">
        <v>52</v>
      </c>
      <c r="AL10" s="8" t="s">
        <v>48</v>
      </c>
      <c r="AM10" s="8" t="s">
        <v>49</v>
      </c>
      <c r="AN10" s="8" t="s">
        <v>50</v>
      </c>
      <c r="AO10" s="8" t="s">
        <v>51</v>
      </c>
      <c r="AP10" s="8" t="s">
        <v>52</v>
      </c>
    </row>
    <row r="11" spans="2:42" ht="20.100000000000001" customHeight="1" thickBot="1" x14ac:dyDescent="0.25">
      <c r="B11" s="3" t="s">
        <v>22</v>
      </c>
      <c r="C11" s="20">
        <v>9003</v>
      </c>
      <c r="D11" s="21">
        <v>1727</v>
      </c>
      <c r="E11" s="21">
        <v>50</v>
      </c>
      <c r="F11" s="21">
        <v>10936</v>
      </c>
      <c r="G11" s="21">
        <v>6691</v>
      </c>
      <c r="H11" s="21">
        <v>2522</v>
      </c>
      <c r="I11" s="21">
        <v>296</v>
      </c>
      <c r="J11" s="21">
        <v>1</v>
      </c>
      <c r="K11" s="21">
        <v>2819</v>
      </c>
      <c r="L11" s="21">
        <v>43</v>
      </c>
      <c r="M11" s="21">
        <v>22</v>
      </c>
      <c r="N11" s="21">
        <v>1</v>
      </c>
      <c r="O11" s="21">
        <v>1</v>
      </c>
      <c r="P11" s="21">
        <v>18</v>
      </c>
      <c r="Q11" s="21">
        <v>50</v>
      </c>
      <c r="R11" s="21">
        <v>4345</v>
      </c>
      <c r="S11" s="20">
        <v>1422</v>
      </c>
      <c r="T11" s="21">
        <v>43</v>
      </c>
      <c r="U11" s="21">
        <v>5990</v>
      </c>
      <c r="V11" s="21">
        <v>4102</v>
      </c>
      <c r="W11" s="21">
        <v>1645</v>
      </c>
      <c r="X11" s="21">
        <v>0</v>
      </c>
      <c r="Y11" s="21">
        <v>4</v>
      </c>
      <c r="Z11" s="21">
        <v>1625</v>
      </c>
      <c r="AA11" s="21">
        <v>2218</v>
      </c>
      <c r="AB11" s="21">
        <v>465</v>
      </c>
      <c r="AC11" s="21">
        <v>8</v>
      </c>
      <c r="AD11" s="21">
        <v>1</v>
      </c>
      <c r="AE11" s="21">
        <v>481</v>
      </c>
      <c r="AF11" s="21">
        <v>269</v>
      </c>
      <c r="AG11" s="21">
        <v>0</v>
      </c>
      <c r="AH11" s="21">
        <v>0</v>
      </c>
      <c r="AI11" s="20">
        <v>0</v>
      </c>
      <c r="AJ11" s="21">
        <v>0</v>
      </c>
      <c r="AK11" s="21">
        <v>0</v>
      </c>
      <c r="AL11" s="21">
        <v>4</v>
      </c>
      <c r="AM11" s="21">
        <v>0</v>
      </c>
      <c r="AN11" s="21">
        <v>0</v>
      </c>
      <c r="AO11" s="21">
        <v>3</v>
      </c>
      <c r="AP11" s="21">
        <v>9</v>
      </c>
    </row>
    <row r="12" spans="2:42" ht="20.100000000000001" customHeight="1" thickBot="1" x14ac:dyDescent="0.25">
      <c r="B12" s="4" t="s">
        <v>23</v>
      </c>
      <c r="C12" s="21">
        <v>659</v>
      </c>
      <c r="D12" s="21">
        <v>591</v>
      </c>
      <c r="E12" s="21">
        <v>32</v>
      </c>
      <c r="F12" s="21">
        <v>1415</v>
      </c>
      <c r="G12" s="21">
        <v>694</v>
      </c>
      <c r="H12" s="21">
        <v>227</v>
      </c>
      <c r="I12" s="21">
        <v>124</v>
      </c>
      <c r="J12" s="21">
        <v>6</v>
      </c>
      <c r="K12" s="21">
        <v>355</v>
      </c>
      <c r="L12" s="21">
        <v>4</v>
      </c>
      <c r="M12" s="21">
        <v>0</v>
      </c>
      <c r="N12" s="21">
        <v>0</v>
      </c>
      <c r="O12" s="21">
        <v>0</v>
      </c>
      <c r="P12" s="21">
        <v>0</v>
      </c>
      <c r="Q12" s="21">
        <v>1</v>
      </c>
      <c r="R12" s="21">
        <v>213</v>
      </c>
      <c r="S12" s="21">
        <v>444</v>
      </c>
      <c r="T12" s="21">
        <v>21</v>
      </c>
      <c r="U12" s="21">
        <v>875</v>
      </c>
      <c r="V12" s="21">
        <v>401</v>
      </c>
      <c r="W12" s="21">
        <v>176</v>
      </c>
      <c r="X12" s="21">
        <v>0</v>
      </c>
      <c r="Y12" s="21">
        <v>1</v>
      </c>
      <c r="Z12" s="21">
        <v>127</v>
      </c>
      <c r="AA12" s="21">
        <v>231</v>
      </c>
      <c r="AB12" s="21">
        <v>43</v>
      </c>
      <c r="AC12" s="21">
        <v>23</v>
      </c>
      <c r="AD12" s="21">
        <v>4</v>
      </c>
      <c r="AE12" s="21">
        <v>58</v>
      </c>
      <c r="AF12" s="21">
        <v>56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1</v>
      </c>
    </row>
    <row r="13" spans="2:42" ht="20.100000000000001" customHeight="1" thickBot="1" x14ac:dyDescent="0.25">
      <c r="B13" s="4" t="s">
        <v>24</v>
      </c>
      <c r="C13" s="21">
        <v>810</v>
      </c>
      <c r="D13" s="21">
        <v>80</v>
      </c>
      <c r="E13" s="21">
        <v>9</v>
      </c>
      <c r="F13" s="21">
        <v>912</v>
      </c>
      <c r="G13" s="21">
        <v>596</v>
      </c>
      <c r="H13" s="21">
        <v>246</v>
      </c>
      <c r="I13" s="21">
        <v>18</v>
      </c>
      <c r="J13" s="21">
        <v>1</v>
      </c>
      <c r="K13" s="21">
        <v>263</v>
      </c>
      <c r="L13" s="21">
        <v>5</v>
      </c>
      <c r="M13" s="21">
        <v>3</v>
      </c>
      <c r="N13" s="21">
        <v>0</v>
      </c>
      <c r="O13" s="21">
        <v>0</v>
      </c>
      <c r="P13" s="21">
        <v>2</v>
      </c>
      <c r="Q13" s="21">
        <v>7</v>
      </c>
      <c r="R13" s="21">
        <v>364</v>
      </c>
      <c r="S13" s="21">
        <v>62</v>
      </c>
      <c r="T13" s="21">
        <v>5</v>
      </c>
      <c r="U13" s="21">
        <v>426</v>
      </c>
      <c r="V13" s="21">
        <v>414</v>
      </c>
      <c r="W13" s="21">
        <v>166</v>
      </c>
      <c r="X13" s="21">
        <v>0</v>
      </c>
      <c r="Y13" s="21">
        <v>3</v>
      </c>
      <c r="Z13" s="21">
        <v>188</v>
      </c>
      <c r="AA13" s="21">
        <v>149</v>
      </c>
      <c r="AB13" s="21">
        <v>31</v>
      </c>
      <c r="AC13" s="21">
        <v>0</v>
      </c>
      <c r="AD13" s="21">
        <v>0</v>
      </c>
      <c r="AE13" s="21">
        <v>33</v>
      </c>
      <c r="AF13" s="21">
        <v>21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</row>
    <row r="14" spans="2:42" ht="20.100000000000001" customHeight="1" thickBot="1" x14ac:dyDescent="0.25">
      <c r="B14" s="4" t="s">
        <v>25</v>
      </c>
      <c r="C14" s="21">
        <v>1112</v>
      </c>
      <c r="D14" s="21">
        <v>643</v>
      </c>
      <c r="E14" s="21">
        <v>2</v>
      </c>
      <c r="F14" s="21">
        <v>1754</v>
      </c>
      <c r="G14" s="21">
        <v>1427</v>
      </c>
      <c r="H14" s="21">
        <v>467</v>
      </c>
      <c r="I14" s="21">
        <v>54</v>
      </c>
      <c r="J14" s="21">
        <v>0</v>
      </c>
      <c r="K14" s="21">
        <v>511</v>
      </c>
      <c r="L14" s="21">
        <v>51</v>
      </c>
      <c r="M14" s="21">
        <v>3</v>
      </c>
      <c r="N14" s="21">
        <v>0</v>
      </c>
      <c r="O14" s="21">
        <v>0</v>
      </c>
      <c r="P14" s="21">
        <v>2</v>
      </c>
      <c r="Q14" s="21">
        <v>10</v>
      </c>
      <c r="R14" s="21">
        <v>352</v>
      </c>
      <c r="S14" s="21">
        <v>588</v>
      </c>
      <c r="T14" s="21">
        <v>1</v>
      </c>
      <c r="U14" s="21">
        <v>969</v>
      </c>
      <c r="V14" s="21">
        <v>983</v>
      </c>
      <c r="W14" s="21">
        <v>241</v>
      </c>
      <c r="X14" s="21">
        <v>0</v>
      </c>
      <c r="Y14" s="21">
        <v>1</v>
      </c>
      <c r="Z14" s="21">
        <v>223</v>
      </c>
      <c r="AA14" s="21">
        <v>367</v>
      </c>
      <c r="AB14" s="21">
        <v>49</v>
      </c>
      <c r="AC14" s="21">
        <v>1</v>
      </c>
      <c r="AD14" s="21">
        <v>0</v>
      </c>
      <c r="AE14" s="21">
        <v>48</v>
      </c>
      <c r="AF14" s="21">
        <v>15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1</v>
      </c>
      <c r="AP14" s="21">
        <v>1</v>
      </c>
    </row>
    <row r="15" spans="2:42" ht="20.100000000000001" customHeight="1" thickBot="1" x14ac:dyDescent="0.25">
      <c r="B15" s="4" t="s">
        <v>26</v>
      </c>
      <c r="C15" s="21">
        <v>1852</v>
      </c>
      <c r="D15" s="21">
        <v>733</v>
      </c>
      <c r="E15" s="21">
        <v>66</v>
      </c>
      <c r="F15" s="21">
        <v>2630</v>
      </c>
      <c r="G15" s="21">
        <v>994</v>
      </c>
      <c r="H15" s="21">
        <v>929</v>
      </c>
      <c r="I15" s="21">
        <v>217</v>
      </c>
      <c r="J15" s="21">
        <v>7</v>
      </c>
      <c r="K15" s="21">
        <v>1176</v>
      </c>
      <c r="L15" s="21">
        <v>14</v>
      </c>
      <c r="M15" s="21">
        <v>2</v>
      </c>
      <c r="N15" s="21">
        <v>0</v>
      </c>
      <c r="O15" s="21">
        <v>0</v>
      </c>
      <c r="P15" s="21">
        <v>2</v>
      </c>
      <c r="Q15" s="21">
        <v>4</v>
      </c>
      <c r="R15" s="21">
        <v>598</v>
      </c>
      <c r="S15" s="21">
        <v>466</v>
      </c>
      <c r="T15" s="21">
        <v>52</v>
      </c>
      <c r="U15" s="21">
        <v>1031</v>
      </c>
      <c r="V15" s="21">
        <v>657</v>
      </c>
      <c r="W15" s="21">
        <v>168</v>
      </c>
      <c r="X15" s="21">
        <v>0</v>
      </c>
      <c r="Y15" s="21">
        <v>7</v>
      </c>
      <c r="Z15" s="21">
        <v>191</v>
      </c>
      <c r="AA15" s="21">
        <v>269</v>
      </c>
      <c r="AB15" s="21">
        <v>155</v>
      </c>
      <c r="AC15" s="21">
        <v>50</v>
      </c>
      <c r="AD15" s="21">
        <v>0</v>
      </c>
      <c r="AE15" s="21">
        <v>229</v>
      </c>
      <c r="AF15" s="21">
        <v>48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2</v>
      </c>
    </row>
    <row r="16" spans="2:42" ht="20.100000000000001" customHeight="1" thickBot="1" x14ac:dyDescent="0.25">
      <c r="B16" s="4" t="s">
        <v>27</v>
      </c>
      <c r="C16" s="21">
        <v>457</v>
      </c>
      <c r="D16" s="21">
        <v>52</v>
      </c>
      <c r="E16" s="21">
        <v>7</v>
      </c>
      <c r="F16" s="21">
        <v>538</v>
      </c>
      <c r="G16" s="21">
        <v>192</v>
      </c>
      <c r="H16" s="21">
        <v>132</v>
      </c>
      <c r="I16" s="21">
        <v>31</v>
      </c>
      <c r="J16" s="21">
        <v>5</v>
      </c>
      <c r="K16" s="21">
        <v>165</v>
      </c>
      <c r="L16" s="21">
        <v>5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243</v>
      </c>
      <c r="S16" s="21">
        <v>21</v>
      </c>
      <c r="T16" s="21">
        <v>1</v>
      </c>
      <c r="U16" s="21">
        <v>266</v>
      </c>
      <c r="V16" s="21">
        <v>135</v>
      </c>
      <c r="W16" s="21">
        <v>61</v>
      </c>
      <c r="X16" s="21">
        <v>0</v>
      </c>
      <c r="Y16" s="21">
        <v>0</v>
      </c>
      <c r="Z16" s="21">
        <v>80</v>
      </c>
      <c r="AA16" s="21">
        <v>44</v>
      </c>
      <c r="AB16" s="21">
        <v>20</v>
      </c>
      <c r="AC16" s="21">
        <v>0</v>
      </c>
      <c r="AD16" s="21">
        <v>1</v>
      </c>
      <c r="AE16" s="21">
        <v>26</v>
      </c>
      <c r="AF16" s="21">
        <v>7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1</v>
      </c>
      <c r="AM16" s="21">
        <v>0</v>
      </c>
      <c r="AN16" s="21">
        <v>0</v>
      </c>
      <c r="AO16" s="21">
        <v>0</v>
      </c>
      <c r="AP16" s="21">
        <v>1</v>
      </c>
    </row>
    <row r="17" spans="2:42" ht="20.100000000000001" customHeight="1" thickBot="1" x14ac:dyDescent="0.25">
      <c r="B17" s="4" t="s">
        <v>28</v>
      </c>
      <c r="C17" s="21">
        <v>1625</v>
      </c>
      <c r="D17" s="21">
        <v>92</v>
      </c>
      <c r="E17" s="21">
        <v>3</v>
      </c>
      <c r="F17" s="21">
        <v>1856</v>
      </c>
      <c r="G17" s="21">
        <v>1099</v>
      </c>
      <c r="H17" s="21">
        <v>361</v>
      </c>
      <c r="I17" s="21">
        <v>35</v>
      </c>
      <c r="J17" s="21">
        <v>0</v>
      </c>
      <c r="K17" s="21">
        <v>421</v>
      </c>
      <c r="L17" s="21">
        <v>17</v>
      </c>
      <c r="M17" s="21">
        <v>2</v>
      </c>
      <c r="N17" s="21">
        <v>0</v>
      </c>
      <c r="O17" s="21">
        <v>0</v>
      </c>
      <c r="P17" s="21">
        <v>2</v>
      </c>
      <c r="Q17" s="21">
        <v>5</v>
      </c>
      <c r="R17" s="21">
        <v>847</v>
      </c>
      <c r="S17" s="21">
        <v>57</v>
      </c>
      <c r="T17" s="21">
        <v>2</v>
      </c>
      <c r="U17" s="21">
        <v>977</v>
      </c>
      <c r="V17" s="21">
        <v>604</v>
      </c>
      <c r="W17" s="21">
        <v>343</v>
      </c>
      <c r="X17" s="21">
        <v>0</v>
      </c>
      <c r="Y17" s="21">
        <v>1</v>
      </c>
      <c r="Z17" s="21">
        <v>391</v>
      </c>
      <c r="AA17" s="21">
        <v>432</v>
      </c>
      <c r="AB17" s="21">
        <v>72</v>
      </c>
      <c r="AC17" s="21">
        <v>0</v>
      </c>
      <c r="AD17" s="21">
        <v>0</v>
      </c>
      <c r="AE17" s="21">
        <v>65</v>
      </c>
      <c r="AF17" s="21">
        <v>40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1</v>
      </c>
    </row>
    <row r="18" spans="2:42" ht="20.100000000000001" customHeight="1" thickBot="1" x14ac:dyDescent="0.25">
      <c r="B18" s="4" t="s">
        <v>29</v>
      </c>
      <c r="C18" s="21">
        <v>1706</v>
      </c>
      <c r="D18" s="21">
        <v>128</v>
      </c>
      <c r="E18" s="21">
        <v>6</v>
      </c>
      <c r="F18" s="21">
        <v>1663</v>
      </c>
      <c r="G18" s="21">
        <v>2124</v>
      </c>
      <c r="H18" s="21">
        <v>547</v>
      </c>
      <c r="I18" s="21">
        <v>28</v>
      </c>
      <c r="J18" s="21">
        <v>1</v>
      </c>
      <c r="K18" s="21">
        <v>575</v>
      </c>
      <c r="L18" s="21">
        <v>11</v>
      </c>
      <c r="M18" s="21">
        <v>1</v>
      </c>
      <c r="N18" s="21">
        <v>0</v>
      </c>
      <c r="O18" s="21">
        <v>0</v>
      </c>
      <c r="P18" s="21">
        <v>1</v>
      </c>
      <c r="Q18" s="21">
        <v>5</v>
      </c>
      <c r="R18" s="21">
        <v>790</v>
      </c>
      <c r="S18" s="21">
        <v>100</v>
      </c>
      <c r="T18" s="21">
        <v>5</v>
      </c>
      <c r="U18" s="21">
        <v>712</v>
      </c>
      <c r="V18" s="21">
        <v>1440</v>
      </c>
      <c r="W18" s="21">
        <v>298</v>
      </c>
      <c r="X18" s="21">
        <v>0</v>
      </c>
      <c r="Y18" s="21">
        <v>0</v>
      </c>
      <c r="Z18" s="21">
        <v>297</v>
      </c>
      <c r="AA18" s="21">
        <v>599</v>
      </c>
      <c r="AB18" s="21">
        <v>70</v>
      </c>
      <c r="AC18" s="21">
        <v>0</v>
      </c>
      <c r="AD18" s="21">
        <v>0</v>
      </c>
      <c r="AE18" s="21">
        <v>78</v>
      </c>
      <c r="AF18" s="21">
        <v>67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2</v>
      </c>
    </row>
    <row r="19" spans="2:42" ht="20.100000000000001" customHeight="1" thickBot="1" x14ac:dyDescent="0.25">
      <c r="B19" s="4" t="s">
        <v>30</v>
      </c>
      <c r="C19" s="21">
        <v>6760</v>
      </c>
      <c r="D19" s="21">
        <v>565</v>
      </c>
      <c r="E19" s="21">
        <v>22</v>
      </c>
      <c r="F19" s="21">
        <v>7189</v>
      </c>
      <c r="G19" s="21">
        <v>5374</v>
      </c>
      <c r="H19" s="21">
        <v>2224</v>
      </c>
      <c r="I19" s="21">
        <v>214</v>
      </c>
      <c r="J19" s="21">
        <v>0</v>
      </c>
      <c r="K19" s="21">
        <v>2459</v>
      </c>
      <c r="L19" s="21">
        <v>41</v>
      </c>
      <c r="M19" s="21">
        <v>23</v>
      </c>
      <c r="N19" s="21">
        <v>0</v>
      </c>
      <c r="O19" s="21">
        <v>0</v>
      </c>
      <c r="P19" s="21">
        <v>22</v>
      </c>
      <c r="Q19" s="21">
        <v>57</v>
      </c>
      <c r="R19" s="21">
        <v>2795</v>
      </c>
      <c r="S19" s="21">
        <v>348</v>
      </c>
      <c r="T19" s="21">
        <v>13</v>
      </c>
      <c r="U19" s="21">
        <v>3063</v>
      </c>
      <c r="V19" s="21">
        <v>3269</v>
      </c>
      <c r="W19" s="21">
        <v>1541</v>
      </c>
      <c r="X19" s="21">
        <v>0</v>
      </c>
      <c r="Y19" s="21">
        <v>6</v>
      </c>
      <c r="Z19" s="21">
        <v>1469</v>
      </c>
      <c r="AA19" s="21">
        <v>1893</v>
      </c>
      <c r="AB19" s="21">
        <v>171</v>
      </c>
      <c r="AC19" s="21">
        <v>3</v>
      </c>
      <c r="AD19" s="21">
        <v>3</v>
      </c>
      <c r="AE19" s="21">
        <v>169</v>
      </c>
      <c r="AF19" s="21">
        <v>90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6</v>
      </c>
      <c r="AM19" s="21">
        <v>0</v>
      </c>
      <c r="AN19" s="21">
        <v>0</v>
      </c>
      <c r="AO19" s="21">
        <v>7</v>
      </c>
      <c r="AP19" s="21">
        <v>24</v>
      </c>
    </row>
    <row r="20" spans="2:42" ht="20.100000000000001" customHeight="1" thickBot="1" x14ac:dyDescent="0.25">
      <c r="B20" s="4" t="s">
        <v>31</v>
      </c>
      <c r="C20" s="21">
        <v>6656</v>
      </c>
      <c r="D20" s="21">
        <v>279</v>
      </c>
      <c r="E20" s="21">
        <v>166</v>
      </c>
      <c r="F20" s="21">
        <v>6883</v>
      </c>
      <c r="G20" s="21">
        <v>4554</v>
      </c>
      <c r="H20" s="21">
        <v>1589</v>
      </c>
      <c r="I20" s="21">
        <v>62</v>
      </c>
      <c r="J20" s="21">
        <v>8</v>
      </c>
      <c r="K20" s="21">
        <v>1659</v>
      </c>
      <c r="L20" s="21">
        <v>24</v>
      </c>
      <c r="M20" s="21">
        <v>17</v>
      </c>
      <c r="N20" s="21">
        <v>0</v>
      </c>
      <c r="O20" s="21">
        <v>1</v>
      </c>
      <c r="P20" s="21">
        <v>9</v>
      </c>
      <c r="Q20" s="21">
        <v>36</v>
      </c>
      <c r="R20" s="21">
        <v>3694</v>
      </c>
      <c r="S20" s="21">
        <v>214</v>
      </c>
      <c r="T20" s="21">
        <v>145</v>
      </c>
      <c r="U20" s="21">
        <v>3846</v>
      </c>
      <c r="V20" s="21">
        <v>2944</v>
      </c>
      <c r="W20" s="21">
        <v>1059</v>
      </c>
      <c r="X20" s="21">
        <v>0</v>
      </c>
      <c r="Y20" s="21">
        <v>12</v>
      </c>
      <c r="Z20" s="21">
        <v>1089</v>
      </c>
      <c r="AA20" s="21">
        <v>1253</v>
      </c>
      <c r="AB20" s="21">
        <v>294</v>
      </c>
      <c r="AC20" s="21">
        <v>3</v>
      </c>
      <c r="AD20" s="21">
        <v>0</v>
      </c>
      <c r="AE20" s="21">
        <v>276</v>
      </c>
      <c r="AF20" s="21">
        <v>287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3</v>
      </c>
      <c r="AM20" s="21">
        <v>0</v>
      </c>
      <c r="AN20" s="21">
        <v>0</v>
      </c>
      <c r="AO20" s="21">
        <v>4</v>
      </c>
      <c r="AP20" s="21">
        <v>10</v>
      </c>
    </row>
    <row r="21" spans="2:42" ht="20.100000000000001" customHeight="1" thickBot="1" x14ac:dyDescent="0.25">
      <c r="B21" s="4" t="s">
        <v>32</v>
      </c>
      <c r="C21" s="21">
        <v>660</v>
      </c>
      <c r="D21" s="21">
        <v>93</v>
      </c>
      <c r="E21" s="21">
        <v>1</v>
      </c>
      <c r="F21" s="21">
        <v>804</v>
      </c>
      <c r="G21" s="21">
        <v>1025</v>
      </c>
      <c r="H21" s="21">
        <v>156</v>
      </c>
      <c r="I21" s="21">
        <v>11</v>
      </c>
      <c r="J21" s="21">
        <v>0</v>
      </c>
      <c r="K21" s="21">
        <v>168</v>
      </c>
      <c r="L21" s="21">
        <v>4</v>
      </c>
      <c r="M21" s="21">
        <v>1</v>
      </c>
      <c r="N21" s="21">
        <v>0</v>
      </c>
      <c r="O21" s="21">
        <v>0</v>
      </c>
      <c r="P21" s="21">
        <v>2</v>
      </c>
      <c r="Q21" s="21">
        <v>2</v>
      </c>
      <c r="R21" s="21">
        <v>354</v>
      </c>
      <c r="S21" s="21">
        <v>82</v>
      </c>
      <c r="T21" s="21">
        <v>1</v>
      </c>
      <c r="U21" s="21">
        <v>469</v>
      </c>
      <c r="V21" s="21">
        <v>667</v>
      </c>
      <c r="W21" s="21">
        <v>119</v>
      </c>
      <c r="X21" s="21">
        <v>0</v>
      </c>
      <c r="Y21" s="21">
        <v>0</v>
      </c>
      <c r="Z21" s="21">
        <v>138</v>
      </c>
      <c r="AA21" s="21">
        <v>328</v>
      </c>
      <c r="AB21" s="21">
        <v>30</v>
      </c>
      <c r="AC21" s="21">
        <v>0</v>
      </c>
      <c r="AD21" s="21">
        <v>0</v>
      </c>
      <c r="AE21" s="21">
        <v>27</v>
      </c>
      <c r="AF21" s="21">
        <v>24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</row>
    <row r="22" spans="2:42" ht="20.100000000000001" customHeight="1" thickBot="1" x14ac:dyDescent="0.25">
      <c r="B22" s="4" t="s">
        <v>33</v>
      </c>
      <c r="C22" s="21">
        <v>1828</v>
      </c>
      <c r="D22" s="21">
        <v>288</v>
      </c>
      <c r="E22" s="21">
        <v>3</v>
      </c>
      <c r="F22" s="21">
        <v>2119</v>
      </c>
      <c r="G22" s="21">
        <v>2479</v>
      </c>
      <c r="H22" s="21">
        <v>475</v>
      </c>
      <c r="I22" s="21">
        <v>80</v>
      </c>
      <c r="J22" s="21">
        <v>0</v>
      </c>
      <c r="K22" s="21">
        <v>555</v>
      </c>
      <c r="L22" s="21">
        <v>19</v>
      </c>
      <c r="M22" s="21">
        <v>2</v>
      </c>
      <c r="N22" s="21">
        <v>0</v>
      </c>
      <c r="O22" s="21">
        <v>0</v>
      </c>
      <c r="P22" s="21">
        <v>2</v>
      </c>
      <c r="Q22" s="21">
        <v>10</v>
      </c>
      <c r="R22" s="21">
        <v>965</v>
      </c>
      <c r="S22" s="21">
        <v>199</v>
      </c>
      <c r="T22" s="21">
        <v>2</v>
      </c>
      <c r="U22" s="21">
        <v>1245</v>
      </c>
      <c r="V22" s="21">
        <v>1808</v>
      </c>
      <c r="W22" s="21">
        <v>313</v>
      </c>
      <c r="X22" s="21">
        <v>0</v>
      </c>
      <c r="Y22" s="21">
        <v>0</v>
      </c>
      <c r="Z22" s="21">
        <v>245</v>
      </c>
      <c r="AA22" s="21">
        <v>560</v>
      </c>
      <c r="AB22" s="21">
        <v>73</v>
      </c>
      <c r="AC22" s="21">
        <v>9</v>
      </c>
      <c r="AD22" s="21">
        <v>1</v>
      </c>
      <c r="AE22" s="21">
        <v>72</v>
      </c>
      <c r="AF22" s="21">
        <v>80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2</v>
      </c>
    </row>
    <row r="23" spans="2:42" ht="20.100000000000001" customHeight="1" thickBot="1" x14ac:dyDescent="0.25">
      <c r="B23" s="4" t="s">
        <v>34</v>
      </c>
      <c r="C23" s="21">
        <v>7843</v>
      </c>
      <c r="D23" s="21">
        <v>712</v>
      </c>
      <c r="E23" s="21">
        <v>52</v>
      </c>
      <c r="F23" s="21">
        <v>9076</v>
      </c>
      <c r="G23" s="21">
        <v>4555</v>
      </c>
      <c r="H23" s="21">
        <v>1758</v>
      </c>
      <c r="I23" s="21">
        <v>145</v>
      </c>
      <c r="J23" s="21">
        <v>0</v>
      </c>
      <c r="K23" s="21">
        <v>1894</v>
      </c>
      <c r="L23" s="21">
        <v>13</v>
      </c>
      <c r="M23" s="21">
        <v>14</v>
      </c>
      <c r="N23" s="21">
        <v>0</v>
      </c>
      <c r="O23" s="21">
        <v>0</v>
      </c>
      <c r="P23" s="21">
        <v>13</v>
      </c>
      <c r="Q23" s="21">
        <v>33</v>
      </c>
      <c r="R23" s="21">
        <v>4382</v>
      </c>
      <c r="S23" s="21">
        <v>559</v>
      </c>
      <c r="T23" s="21">
        <v>45</v>
      </c>
      <c r="U23" s="21">
        <v>5494</v>
      </c>
      <c r="V23" s="21">
        <v>2655</v>
      </c>
      <c r="W23" s="21">
        <v>1494</v>
      </c>
      <c r="X23" s="21">
        <v>0</v>
      </c>
      <c r="Y23" s="21">
        <v>7</v>
      </c>
      <c r="Z23" s="21">
        <v>1460</v>
      </c>
      <c r="AA23" s="21">
        <v>1743</v>
      </c>
      <c r="AB23" s="21">
        <v>193</v>
      </c>
      <c r="AC23" s="21">
        <v>8</v>
      </c>
      <c r="AD23" s="21">
        <v>0</v>
      </c>
      <c r="AE23" s="21">
        <v>214</v>
      </c>
      <c r="AF23" s="21">
        <v>103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2</v>
      </c>
      <c r="AM23" s="21">
        <v>0</v>
      </c>
      <c r="AN23" s="21">
        <v>0</v>
      </c>
      <c r="AO23" s="21">
        <v>1</v>
      </c>
      <c r="AP23" s="21">
        <v>8</v>
      </c>
    </row>
    <row r="24" spans="2:42" ht="20.100000000000001" customHeight="1" thickBot="1" x14ac:dyDescent="0.25">
      <c r="B24" s="4" t="s">
        <v>35</v>
      </c>
      <c r="C24" s="21">
        <v>1507</v>
      </c>
      <c r="D24" s="21">
        <v>319</v>
      </c>
      <c r="E24" s="21">
        <v>33</v>
      </c>
      <c r="F24" s="21">
        <v>1845</v>
      </c>
      <c r="G24" s="21">
        <v>1439</v>
      </c>
      <c r="H24" s="21">
        <v>587</v>
      </c>
      <c r="I24" s="21">
        <v>62</v>
      </c>
      <c r="J24" s="21">
        <v>12</v>
      </c>
      <c r="K24" s="21">
        <v>658</v>
      </c>
      <c r="L24" s="21">
        <v>8</v>
      </c>
      <c r="M24" s="21">
        <v>1</v>
      </c>
      <c r="N24" s="21">
        <v>0</v>
      </c>
      <c r="O24" s="21">
        <v>1</v>
      </c>
      <c r="P24" s="21">
        <v>5</v>
      </c>
      <c r="Q24" s="21">
        <v>5</v>
      </c>
      <c r="R24" s="21">
        <v>596</v>
      </c>
      <c r="S24" s="21">
        <v>256</v>
      </c>
      <c r="T24" s="21">
        <v>20</v>
      </c>
      <c r="U24" s="21">
        <v>905</v>
      </c>
      <c r="V24" s="21">
        <v>971</v>
      </c>
      <c r="W24" s="21">
        <v>251</v>
      </c>
      <c r="X24" s="21">
        <v>0</v>
      </c>
      <c r="Y24" s="21">
        <v>0</v>
      </c>
      <c r="Z24" s="21">
        <v>217</v>
      </c>
      <c r="AA24" s="21">
        <v>386</v>
      </c>
      <c r="AB24" s="21">
        <v>72</v>
      </c>
      <c r="AC24" s="21">
        <v>1</v>
      </c>
      <c r="AD24" s="21">
        <v>0</v>
      </c>
      <c r="AE24" s="21">
        <v>60</v>
      </c>
      <c r="AF24" s="21">
        <v>68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1</v>
      </c>
    </row>
    <row r="25" spans="2:42" ht="20.100000000000001" customHeight="1" thickBot="1" x14ac:dyDescent="0.25">
      <c r="B25" s="4" t="s">
        <v>36</v>
      </c>
      <c r="C25" s="21">
        <v>562</v>
      </c>
      <c r="D25" s="21">
        <v>39</v>
      </c>
      <c r="E25" s="21">
        <v>4</v>
      </c>
      <c r="F25" s="21">
        <v>624</v>
      </c>
      <c r="G25" s="21">
        <v>517</v>
      </c>
      <c r="H25" s="21">
        <v>64</v>
      </c>
      <c r="I25" s="21">
        <v>7</v>
      </c>
      <c r="J25" s="21">
        <v>0</v>
      </c>
      <c r="K25" s="21">
        <v>70</v>
      </c>
      <c r="L25" s="21">
        <v>1</v>
      </c>
      <c r="M25" s="21">
        <v>0</v>
      </c>
      <c r="N25" s="21">
        <v>0</v>
      </c>
      <c r="O25" s="21">
        <v>0</v>
      </c>
      <c r="P25" s="21">
        <v>3</v>
      </c>
      <c r="Q25" s="21">
        <v>2</v>
      </c>
      <c r="R25" s="21">
        <v>379</v>
      </c>
      <c r="S25" s="21">
        <v>32</v>
      </c>
      <c r="T25" s="21">
        <v>4</v>
      </c>
      <c r="U25" s="21">
        <v>448</v>
      </c>
      <c r="V25" s="21">
        <v>372</v>
      </c>
      <c r="W25" s="21">
        <v>113</v>
      </c>
      <c r="X25" s="21">
        <v>0</v>
      </c>
      <c r="Y25" s="21">
        <v>0</v>
      </c>
      <c r="Z25" s="21">
        <v>96</v>
      </c>
      <c r="AA25" s="21">
        <v>136</v>
      </c>
      <c r="AB25" s="21">
        <v>6</v>
      </c>
      <c r="AC25" s="21">
        <v>0</v>
      </c>
      <c r="AD25" s="21">
        <v>0</v>
      </c>
      <c r="AE25" s="21">
        <v>7</v>
      </c>
      <c r="AF25" s="21">
        <v>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1</v>
      </c>
    </row>
    <row r="26" spans="2:42" ht="20.100000000000001" customHeight="1" thickBot="1" x14ac:dyDescent="0.25">
      <c r="B26" s="5" t="s">
        <v>37</v>
      </c>
      <c r="C26" s="21">
        <v>1736</v>
      </c>
      <c r="D26" s="21">
        <v>185</v>
      </c>
      <c r="E26" s="21">
        <v>64</v>
      </c>
      <c r="F26" s="21">
        <v>1868</v>
      </c>
      <c r="G26" s="21">
        <v>1839</v>
      </c>
      <c r="H26" s="21">
        <v>661</v>
      </c>
      <c r="I26" s="21">
        <v>37</v>
      </c>
      <c r="J26" s="21">
        <v>0</v>
      </c>
      <c r="K26" s="21">
        <v>693</v>
      </c>
      <c r="L26" s="21">
        <v>13</v>
      </c>
      <c r="M26" s="21">
        <v>3</v>
      </c>
      <c r="N26" s="21">
        <v>0</v>
      </c>
      <c r="O26" s="21">
        <v>0</v>
      </c>
      <c r="P26" s="21">
        <v>4</v>
      </c>
      <c r="Q26" s="21">
        <v>13</v>
      </c>
      <c r="R26" s="21">
        <v>719</v>
      </c>
      <c r="S26" s="21">
        <v>148</v>
      </c>
      <c r="T26" s="21">
        <v>46</v>
      </c>
      <c r="U26" s="21">
        <v>842</v>
      </c>
      <c r="V26" s="21">
        <v>1350</v>
      </c>
      <c r="W26" s="21">
        <v>295</v>
      </c>
      <c r="X26" s="21">
        <v>0</v>
      </c>
      <c r="Y26" s="21">
        <v>18</v>
      </c>
      <c r="Z26" s="21">
        <v>268</v>
      </c>
      <c r="AA26" s="21">
        <v>437</v>
      </c>
      <c r="AB26" s="21">
        <v>58</v>
      </c>
      <c r="AC26" s="21">
        <v>0</v>
      </c>
      <c r="AD26" s="21">
        <v>0</v>
      </c>
      <c r="AE26" s="21">
        <v>61</v>
      </c>
      <c r="AF26" s="21">
        <v>25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1</v>
      </c>
    </row>
    <row r="27" spans="2:42" ht="20.100000000000001" customHeight="1" thickBot="1" x14ac:dyDescent="0.25">
      <c r="B27" s="6" t="s">
        <v>38</v>
      </c>
      <c r="C27" s="22">
        <v>230</v>
      </c>
      <c r="D27" s="22">
        <v>36</v>
      </c>
      <c r="E27" s="22">
        <v>0</v>
      </c>
      <c r="F27" s="22">
        <v>310</v>
      </c>
      <c r="G27" s="22">
        <v>218</v>
      </c>
      <c r="H27" s="22">
        <v>87</v>
      </c>
      <c r="I27" s="22">
        <v>24</v>
      </c>
      <c r="J27" s="22">
        <v>0</v>
      </c>
      <c r="K27" s="22">
        <v>111</v>
      </c>
      <c r="L27" s="22">
        <v>0</v>
      </c>
      <c r="M27" s="22">
        <v>1</v>
      </c>
      <c r="N27" s="22">
        <v>0</v>
      </c>
      <c r="O27" s="22">
        <v>0</v>
      </c>
      <c r="P27" s="22">
        <v>0</v>
      </c>
      <c r="Q27" s="22">
        <v>2</v>
      </c>
      <c r="R27" s="22">
        <v>99</v>
      </c>
      <c r="S27" s="22">
        <v>12</v>
      </c>
      <c r="T27" s="22">
        <v>0</v>
      </c>
      <c r="U27" s="22">
        <v>162</v>
      </c>
      <c r="V27" s="22">
        <v>167</v>
      </c>
      <c r="W27" s="22">
        <v>37</v>
      </c>
      <c r="X27" s="22">
        <v>0</v>
      </c>
      <c r="Y27" s="22">
        <v>0</v>
      </c>
      <c r="Z27" s="22">
        <v>31</v>
      </c>
      <c r="AA27" s="22">
        <v>48</v>
      </c>
      <c r="AB27" s="22">
        <v>6</v>
      </c>
      <c r="AC27" s="22">
        <v>0</v>
      </c>
      <c r="AD27" s="22">
        <v>0</v>
      </c>
      <c r="AE27" s="22">
        <v>6</v>
      </c>
      <c r="AF27" s="22">
        <v>1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</row>
    <row r="28" spans="2:42" ht="20.100000000000001" customHeight="1" thickBot="1" x14ac:dyDescent="0.25">
      <c r="B28" s="7" t="s">
        <v>39</v>
      </c>
      <c r="C28" s="9">
        <v>45006</v>
      </c>
      <c r="D28" s="9">
        <v>6562</v>
      </c>
      <c r="E28" s="9">
        <v>520</v>
      </c>
      <c r="F28" s="9">
        <v>52422</v>
      </c>
      <c r="G28" s="9">
        <v>35817</v>
      </c>
      <c r="H28" s="9">
        <v>13032</v>
      </c>
      <c r="I28" s="9">
        <v>1445</v>
      </c>
      <c r="J28" s="9">
        <v>41</v>
      </c>
      <c r="K28" s="9">
        <v>14552</v>
      </c>
      <c r="L28" s="9">
        <v>273</v>
      </c>
      <c r="M28" s="9">
        <v>95</v>
      </c>
      <c r="N28" s="9">
        <v>1</v>
      </c>
      <c r="O28" s="9">
        <v>3</v>
      </c>
      <c r="P28" s="9">
        <v>88</v>
      </c>
      <c r="Q28" s="9">
        <v>242</v>
      </c>
      <c r="R28" s="9">
        <v>21735</v>
      </c>
      <c r="S28" s="9">
        <v>5010</v>
      </c>
      <c r="T28" s="9">
        <v>406</v>
      </c>
      <c r="U28" s="9">
        <v>27720</v>
      </c>
      <c r="V28" s="9">
        <v>22939</v>
      </c>
      <c r="W28" s="9">
        <v>8320</v>
      </c>
      <c r="X28" s="9">
        <v>0</v>
      </c>
      <c r="Y28" s="9">
        <v>60</v>
      </c>
      <c r="Z28" s="9">
        <v>8135</v>
      </c>
      <c r="AA28" s="9">
        <v>11093</v>
      </c>
      <c r="AB28" s="9">
        <v>1808</v>
      </c>
      <c r="AC28" s="9">
        <v>106</v>
      </c>
      <c r="AD28" s="9">
        <v>10</v>
      </c>
      <c r="AE28" s="9">
        <v>1910</v>
      </c>
      <c r="AF28" s="9">
        <v>1206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16</v>
      </c>
      <c r="AM28" s="9">
        <v>0</v>
      </c>
      <c r="AN28" s="9">
        <v>0</v>
      </c>
      <c r="AO28" s="9">
        <v>17</v>
      </c>
      <c r="AP28" s="9">
        <v>64</v>
      </c>
    </row>
  </sheetData>
  <mergeCells count="8">
    <mergeCell ref="C9:G9"/>
    <mergeCell ref="AL9:AP9"/>
    <mergeCell ref="H9:L9"/>
    <mergeCell ref="M9:Q9"/>
    <mergeCell ref="R9:V9"/>
    <mergeCell ref="W9:AA9"/>
    <mergeCell ref="AB9:AF9"/>
    <mergeCell ref="AG9:AK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Y47"/>
  <sheetViews>
    <sheetView topLeftCell="C1" workbookViewId="0"/>
  </sheetViews>
  <sheetFormatPr baseColWidth="10" defaultRowHeight="12.75" x14ac:dyDescent="0.2"/>
  <cols>
    <col min="1" max="1" width="8.625" customWidth="1"/>
    <col min="2" max="2" width="27" customWidth="1"/>
    <col min="3" max="16" width="15" customWidth="1"/>
    <col min="17" max="18" width="15" hidden="1" customWidth="1"/>
    <col min="19" max="25" width="15" customWidth="1"/>
  </cols>
  <sheetData>
    <row r="9" spans="2:25" ht="48.2" customHeight="1" x14ac:dyDescent="0.2">
      <c r="B9" s="11"/>
      <c r="C9" s="94" t="s">
        <v>180</v>
      </c>
      <c r="D9" s="94" t="s">
        <v>181</v>
      </c>
      <c r="E9" s="94" t="s">
        <v>182</v>
      </c>
      <c r="F9" s="94" t="s">
        <v>183</v>
      </c>
      <c r="G9" s="94" t="s">
        <v>205</v>
      </c>
      <c r="H9" s="94" t="s">
        <v>184</v>
      </c>
      <c r="I9" s="94" t="s">
        <v>185</v>
      </c>
      <c r="J9" s="95"/>
      <c r="K9" s="95"/>
      <c r="L9" s="94" t="s">
        <v>186</v>
      </c>
      <c r="M9" s="94" t="s">
        <v>187</v>
      </c>
      <c r="N9" s="94" t="s">
        <v>188</v>
      </c>
      <c r="O9" s="95" t="s">
        <v>189</v>
      </c>
      <c r="P9" s="95" t="s">
        <v>190</v>
      </c>
      <c r="Q9" s="94" t="s">
        <v>191</v>
      </c>
      <c r="R9" s="94" t="s">
        <v>192</v>
      </c>
      <c r="S9" s="94" t="s">
        <v>193</v>
      </c>
      <c r="T9" s="94" t="s">
        <v>194</v>
      </c>
      <c r="U9" s="94" t="s">
        <v>195</v>
      </c>
      <c r="V9" s="94" t="s">
        <v>196</v>
      </c>
      <c r="W9" s="94" t="s">
        <v>197</v>
      </c>
      <c r="X9" s="94" t="s">
        <v>198</v>
      </c>
      <c r="Y9" s="94" t="s">
        <v>199</v>
      </c>
    </row>
    <row r="10" spans="2:25" ht="73.5" customHeight="1" x14ac:dyDescent="0.2">
      <c r="B10" s="11"/>
      <c r="C10" s="94"/>
      <c r="D10" s="94"/>
      <c r="E10" s="94"/>
      <c r="F10" s="94"/>
      <c r="G10" s="94"/>
      <c r="H10" s="94"/>
      <c r="I10" s="49" t="s">
        <v>200</v>
      </c>
      <c r="J10" s="49" t="s">
        <v>201</v>
      </c>
      <c r="K10" s="49" t="s">
        <v>202</v>
      </c>
      <c r="L10" s="94"/>
      <c r="M10" s="94"/>
      <c r="N10" s="49" t="s">
        <v>53</v>
      </c>
      <c r="O10" s="49" t="s">
        <v>203</v>
      </c>
      <c r="P10" s="49" t="s">
        <v>204</v>
      </c>
      <c r="Q10" s="94"/>
      <c r="R10" s="94"/>
      <c r="S10" s="94"/>
      <c r="T10" s="94"/>
      <c r="U10" s="94"/>
      <c r="V10" s="94"/>
      <c r="W10" s="94"/>
      <c r="X10" s="94"/>
      <c r="Y10" s="94"/>
    </row>
    <row r="11" spans="2:25" ht="20.100000000000001" customHeight="1" thickBot="1" x14ac:dyDescent="0.25">
      <c r="B11" s="3" t="s">
        <v>22</v>
      </c>
      <c r="C11" s="41">
        <v>8129</v>
      </c>
      <c r="D11" s="41">
        <v>6266</v>
      </c>
      <c r="E11" s="41">
        <v>1863</v>
      </c>
      <c r="F11" s="41">
        <v>8316</v>
      </c>
      <c r="G11" s="41">
        <v>178</v>
      </c>
      <c r="H11" s="41">
        <v>9</v>
      </c>
      <c r="I11" s="41">
        <v>6013</v>
      </c>
      <c r="J11" s="41">
        <v>86</v>
      </c>
      <c r="K11" s="41">
        <v>649</v>
      </c>
      <c r="L11" s="41">
        <v>780</v>
      </c>
      <c r="M11" s="41">
        <v>601</v>
      </c>
      <c r="N11" s="41">
        <v>552</v>
      </c>
      <c r="O11" s="41">
        <v>404</v>
      </c>
      <c r="P11" s="41">
        <v>148</v>
      </c>
      <c r="Q11" s="41">
        <v>8581244</v>
      </c>
      <c r="R11" s="41">
        <v>4349077</v>
      </c>
      <c r="S11" s="50">
        <f>+(F11/Q11)*100</f>
        <v>9.6909026243747406E-2</v>
      </c>
      <c r="T11" s="50">
        <f>+F11/R11*100</f>
        <v>0.19121298611176579</v>
      </c>
      <c r="U11" s="50">
        <f>+C11/R11*100</f>
        <v>0.1869132231965541</v>
      </c>
      <c r="V11" s="52">
        <f t="shared" ref="V11:V28" si="0">+N11/F11</f>
        <v>6.6378066378066383E-2</v>
      </c>
      <c r="W11" s="52">
        <f t="shared" ref="W11:W28" si="1">N11/C11</f>
        <v>6.79050313691721E-2</v>
      </c>
      <c r="X11" s="52">
        <f>'Órdenes y Medidas'!C14/'Denuncias-Renuncias'!F11</f>
        <v>0.23388648388648389</v>
      </c>
      <c r="Y11" s="52">
        <f>'Órdenes y Medidas'!C14/'Denuncias-Renuncias'!C11</f>
        <v>0.23926682248739081</v>
      </c>
    </row>
    <row r="12" spans="2:25" ht="20.100000000000001" customHeight="1" thickBot="1" x14ac:dyDescent="0.25">
      <c r="B12" s="4" t="s">
        <v>23</v>
      </c>
      <c r="C12" s="21">
        <v>919</v>
      </c>
      <c r="D12" s="21">
        <v>541</v>
      </c>
      <c r="E12" s="21">
        <v>378</v>
      </c>
      <c r="F12" s="21">
        <v>1119</v>
      </c>
      <c r="G12" s="21">
        <v>2</v>
      </c>
      <c r="H12" s="21">
        <v>2</v>
      </c>
      <c r="I12" s="21">
        <v>847</v>
      </c>
      <c r="J12" s="21">
        <v>8</v>
      </c>
      <c r="K12" s="21">
        <v>109</v>
      </c>
      <c r="L12" s="21">
        <v>140</v>
      </c>
      <c r="M12" s="21">
        <v>11</v>
      </c>
      <c r="N12" s="21">
        <v>26</v>
      </c>
      <c r="O12" s="21">
        <v>16</v>
      </c>
      <c r="P12" s="21">
        <v>10</v>
      </c>
      <c r="Q12" s="21">
        <v>1318453</v>
      </c>
      <c r="R12" s="21">
        <v>668211</v>
      </c>
      <c r="S12" s="50">
        <f t="shared" ref="S12:S28" si="2">+(F12/Q12)*100</f>
        <v>8.4872194913280949E-2</v>
      </c>
      <c r="T12" s="50">
        <f t="shared" ref="T12:T28" si="3">+F12/R12*100</f>
        <v>0.16746207410533498</v>
      </c>
      <c r="U12" s="50">
        <f t="shared" ref="U12:U28" si="4">+C12/R12*100</f>
        <v>0.13753140849222775</v>
      </c>
      <c r="V12" s="53">
        <f t="shared" si="0"/>
        <v>2.323503127792672E-2</v>
      </c>
      <c r="W12" s="53">
        <f t="shared" si="1"/>
        <v>2.8291621327529923E-2</v>
      </c>
      <c r="X12" s="53">
        <f>'Órdenes y Medidas'!C15/'Denuncias-Renuncias'!F12</f>
        <v>0.22162645218945487</v>
      </c>
      <c r="Y12" s="53">
        <f>'Órdenes y Medidas'!C15/'Denuncias-Renuncias'!C12</f>
        <v>0.26985854189336234</v>
      </c>
    </row>
    <row r="13" spans="2:25" ht="20.100000000000001" customHeight="1" thickBot="1" x14ac:dyDescent="0.25">
      <c r="B13" s="4" t="s">
        <v>24</v>
      </c>
      <c r="C13" s="21">
        <v>655</v>
      </c>
      <c r="D13" s="21">
        <v>507</v>
      </c>
      <c r="E13" s="21">
        <v>148</v>
      </c>
      <c r="F13" s="21">
        <v>742</v>
      </c>
      <c r="G13" s="21">
        <v>4</v>
      </c>
      <c r="H13" s="21">
        <v>0</v>
      </c>
      <c r="I13" s="21">
        <v>495</v>
      </c>
      <c r="J13" s="21">
        <v>5</v>
      </c>
      <c r="K13" s="21">
        <v>119</v>
      </c>
      <c r="L13" s="21">
        <v>88</v>
      </c>
      <c r="M13" s="21">
        <v>31</v>
      </c>
      <c r="N13" s="21">
        <v>134</v>
      </c>
      <c r="O13" s="21">
        <v>104</v>
      </c>
      <c r="P13" s="21">
        <v>30</v>
      </c>
      <c r="Q13" s="21">
        <v>1022670</v>
      </c>
      <c r="R13" s="21">
        <v>534578</v>
      </c>
      <c r="S13" s="50">
        <f t="shared" si="2"/>
        <v>7.2555174200866351E-2</v>
      </c>
      <c r="T13" s="50">
        <f t="shared" si="3"/>
        <v>0.13880107299589584</v>
      </c>
      <c r="U13" s="50">
        <f t="shared" si="4"/>
        <v>0.1225265536554067</v>
      </c>
      <c r="V13" s="53">
        <f t="shared" si="0"/>
        <v>0.18059299191374664</v>
      </c>
      <c r="W13" s="53">
        <f t="shared" si="1"/>
        <v>0.20458015267175572</v>
      </c>
      <c r="X13" s="53">
        <f>'Órdenes y Medidas'!C16/'Denuncias-Renuncias'!F13</f>
        <v>0.28975741239892183</v>
      </c>
      <c r="Y13" s="53">
        <f>'Órdenes y Medidas'!C16/'Denuncias-Renuncias'!C13</f>
        <v>0.3282442748091603</v>
      </c>
    </row>
    <row r="14" spans="2:25" ht="20.100000000000001" customHeight="1" thickBot="1" x14ac:dyDescent="0.25">
      <c r="B14" s="4" t="s">
        <v>25</v>
      </c>
      <c r="C14" s="21">
        <v>1338</v>
      </c>
      <c r="D14" s="21">
        <v>783</v>
      </c>
      <c r="E14" s="21">
        <v>555</v>
      </c>
      <c r="F14" s="21">
        <v>1202</v>
      </c>
      <c r="G14" s="21">
        <v>41</v>
      </c>
      <c r="H14" s="21">
        <v>3</v>
      </c>
      <c r="I14" s="21">
        <v>837</v>
      </c>
      <c r="J14" s="21">
        <v>21</v>
      </c>
      <c r="K14" s="21">
        <v>135</v>
      </c>
      <c r="L14" s="21">
        <v>154</v>
      </c>
      <c r="M14" s="21">
        <v>11</v>
      </c>
      <c r="N14" s="21">
        <v>102</v>
      </c>
      <c r="O14" s="21">
        <v>72</v>
      </c>
      <c r="P14" s="21">
        <v>30</v>
      </c>
      <c r="Q14" s="21">
        <v>1148947</v>
      </c>
      <c r="R14" s="21">
        <v>576491</v>
      </c>
      <c r="S14" s="50">
        <f t="shared" si="2"/>
        <v>0.10461753240140755</v>
      </c>
      <c r="T14" s="50">
        <f t="shared" si="3"/>
        <v>0.20850282137969195</v>
      </c>
      <c r="U14" s="50">
        <f t="shared" si="4"/>
        <v>0.23209382280035595</v>
      </c>
      <c r="V14" s="53">
        <f t="shared" si="0"/>
        <v>8.4858569051580693E-2</v>
      </c>
      <c r="W14" s="53">
        <f t="shared" si="1"/>
        <v>7.623318385650224E-2</v>
      </c>
      <c r="X14" s="53">
        <f>'Órdenes y Medidas'!C17/'Denuncias-Renuncias'!F14</f>
        <v>0.20881863560732114</v>
      </c>
      <c r="Y14" s="53">
        <f>'Órdenes y Medidas'!C17/'Denuncias-Renuncias'!C14</f>
        <v>0.18759342301943199</v>
      </c>
    </row>
    <row r="15" spans="2:25" ht="20.100000000000001" customHeight="1" thickBot="1" x14ac:dyDescent="0.25">
      <c r="B15" s="4" t="s">
        <v>26</v>
      </c>
      <c r="C15" s="21">
        <v>2254</v>
      </c>
      <c r="D15" s="21">
        <v>1793</v>
      </c>
      <c r="E15" s="21">
        <v>461</v>
      </c>
      <c r="F15" s="21">
        <v>2246</v>
      </c>
      <c r="G15" s="21">
        <v>110</v>
      </c>
      <c r="H15" s="21">
        <v>8</v>
      </c>
      <c r="I15" s="21">
        <v>1440</v>
      </c>
      <c r="J15" s="21">
        <v>31</v>
      </c>
      <c r="K15" s="21">
        <v>276</v>
      </c>
      <c r="L15" s="21">
        <v>338</v>
      </c>
      <c r="M15" s="21">
        <v>43</v>
      </c>
      <c r="N15" s="21">
        <v>342</v>
      </c>
      <c r="O15" s="21">
        <v>228</v>
      </c>
      <c r="P15" s="21">
        <v>114</v>
      </c>
      <c r="Q15" s="21">
        <v>2152590</v>
      </c>
      <c r="R15" s="21">
        <v>1087004</v>
      </c>
      <c r="S15" s="50">
        <f t="shared" si="2"/>
        <v>0.10433942367101957</v>
      </c>
      <c r="T15" s="50">
        <f t="shared" si="3"/>
        <v>0.20662297470846475</v>
      </c>
      <c r="U15" s="50">
        <f t="shared" si="4"/>
        <v>0.2073589425613889</v>
      </c>
      <c r="V15" s="53">
        <f t="shared" si="0"/>
        <v>0.15227070347284061</v>
      </c>
      <c r="W15" s="53">
        <f t="shared" si="1"/>
        <v>0.15173025732031944</v>
      </c>
      <c r="X15" s="53">
        <f>'Órdenes y Medidas'!C18/'Denuncias-Renuncias'!F15</f>
        <v>0.317453250222618</v>
      </c>
      <c r="Y15" s="53">
        <f>'Órdenes y Medidas'!C18/'Denuncias-Renuncias'!C15</f>
        <v>0.31632653061224492</v>
      </c>
    </row>
    <row r="16" spans="2:25" ht="20.100000000000001" customHeight="1" thickBot="1" x14ac:dyDescent="0.25">
      <c r="B16" s="4" t="s">
        <v>27</v>
      </c>
      <c r="C16" s="21">
        <v>435</v>
      </c>
      <c r="D16" s="21">
        <v>361</v>
      </c>
      <c r="E16" s="21">
        <v>74</v>
      </c>
      <c r="F16" s="21">
        <v>452</v>
      </c>
      <c r="G16" s="21">
        <v>3</v>
      </c>
      <c r="H16" s="21">
        <v>0</v>
      </c>
      <c r="I16" s="21">
        <v>290</v>
      </c>
      <c r="J16" s="21">
        <v>13</v>
      </c>
      <c r="K16" s="21">
        <v>20</v>
      </c>
      <c r="L16" s="21">
        <v>74</v>
      </c>
      <c r="M16" s="21">
        <v>52</v>
      </c>
      <c r="N16" s="21">
        <v>20</v>
      </c>
      <c r="O16" s="21">
        <v>14</v>
      </c>
      <c r="P16" s="21">
        <v>6</v>
      </c>
      <c r="Q16" s="21">
        <v>580964</v>
      </c>
      <c r="R16" s="21">
        <v>299211</v>
      </c>
      <c r="S16" s="50">
        <f t="shared" si="2"/>
        <v>7.7801722654071509E-2</v>
      </c>
      <c r="T16" s="50">
        <f t="shared" si="3"/>
        <v>0.15106396489433876</v>
      </c>
      <c r="U16" s="50">
        <f t="shared" si="4"/>
        <v>0.14538235559521542</v>
      </c>
      <c r="V16" s="53">
        <f t="shared" si="0"/>
        <v>4.4247787610619468E-2</v>
      </c>
      <c r="W16" s="53">
        <f t="shared" si="1"/>
        <v>4.5977011494252873E-2</v>
      </c>
      <c r="X16" s="53">
        <f>'Órdenes y Medidas'!C19/'Denuncias-Renuncias'!F16</f>
        <v>0.12168141592920353</v>
      </c>
      <c r="Y16" s="53">
        <f>'Órdenes y Medidas'!C19/'Denuncias-Renuncias'!C16</f>
        <v>0.12643678160919541</v>
      </c>
    </row>
    <row r="17" spans="2:25" ht="20.100000000000001" customHeight="1" thickBot="1" x14ac:dyDescent="0.25">
      <c r="B17" s="4" t="s">
        <v>28</v>
      </c>
      <c r="C17" s="21">
        <v>1227</v>
      </c>
      <c r="D17" s="21">
        <v>893</v>
      </c>
      <c r="E17" s="21">
        <v>334</v>
      </c>
      <c r="F17" s="21">
        <v>1331</v>
      </c>
      <c r="G17" s="21">
        <v>17</v>
      </c>
      <c r="H17" s="21">
        <v>7</v>
      </c>
      <c r="I17" s="21">
        <v>1098</v>
      </c>
      <c r="J17" s="21">
        <v>34</v>
      </c>
      <c r="K17" s="21">
        <v>132</v>
      </c>
      <c r="L17" s="21">
        <v>32</v>
      </c>
      <c r="M17" s="21">
        <v>11</v>
      </c>
      <c r="N17" s="21">
        <v>101</v>
      </c>
      <c r="O17" s="21">
        <v>74</v>
      </c>
      <c r="P17" s="21">
        <v>27</v>
      </c>
      <c r="Q17" s="21">
        <v>2398214</v>
      </c>
      <c r="R17" s="21">
        <v>1217419</v>
      </c>
      <c r="S17" s="50">
        <f t="shared" si="2"/>
        <v>5.5499634311199919E-2</v>
      </c>
      <c r="T17" s="50">
        <f t="shared" si="3"/>
        <v>0.10932965560747779</v>
      </c>
      <c r="U17" s="50">
        <f t="shared" si="4"/>
        <v>0.10078699281019929</v>
      </c>
      <c r="V17" s="53">
        <f t="shared" si="0"/>
        <v>7.5882794891059355E-2</v>
      </c>
      <c r="W17" s="53">
        <f t="shared" si="1"/>
        <v>8.2314588427057869E-2</v>
      </c>
      <c r="X17" s="53">
        <f>'Órdenes y Medidas'!C20/'Denuncias-Renuncias'!F17</f>
        <v>0.24943651389932381</v>
      </c>
      <c r="Y17" s="53">
        <f>'Órdenes y Medidas'!C20/'Denuncias-Renuncias'!C17</f>
        <v>0.27057864710676449</v>
      </c>
    </row>
    <row r="18" spans="2:25" ht="20.100000000000001" customHeight="1" thickBot="1" x14ac:dyDescent="0.25">
      <c r="B18" s="4" t="s">
        <v>29</v>
      </c>
      <c r="C18" s="21">
        <v>1394</v>
      </c>
      <c r="D18" s="21">
        <v>940</v>
      </c>
      <c r="E18" s="21">
        <v>454</v>
      </c>
      <c r="F18" s="21">
        <v>1464</v>
      </c>
      <c r="G18" s="21">
        <v>20</v>
      </c>
      <c r="H18" s="21">
        <v>2</v>
      </c>
      <c r="I18" s="21">
        <v>1153</v>
      </c>
      <c r="J18" s="21">
        <v>45</v>
      </c>
      <c r="K18" s="21">
        <v>117</v>
      </c>
      <c r="L18" s="21">
        <v>119</v>
      </c>
      <c r="M18" s="21">
        <v>8</v>
      </c>
      <c r="N18" s="21">
        <v>88</v>
      </c>
      <c r="O18" s="21">
        <v>61</v>
      </c>
      <c r="P18" s="21">
        <v>27</v>
      </c>
      <c r="Q18" s="21">
        <v>2032004</v>
      </c>
      <c r="R18" s="21">
        <v>1015470</v>
      </c>
      <c r="S18" s="50">
        <f t="shared" si="2"/>
        <v>7.2047102269483715E-2</v>
      </c>
      <c r="T18" s="50">
        <f t="shared" si="3"/>
        <v>0.1441696948211173</v>
      </c>
      <c r="U18" s="50">
        <f t="shared" si="4"/>
        <v>0.13727633509606391</v>
      </c>
      <c r="V18" s="53">
        <f t="shared" si="0"/>
        <v>6.0109289617486336E-2</v>
      </c>
      <c r="W18" s="53">
        <f t="shared" si="1"/>
        <v>6.3127690100430414E-2</v>
      </c>
      <c r="X18" s="53">
        <f>'Órdenes y Medidas'!C21/'Denuncias-Renuncias'!F18</f>
        <v>0.29849726775956287</v>
      </c>
      <c r="Y18" s="53">
        <f>'Órdenes y Medidas'!C21/'Denuncias-Renuncias'!C18</f>
        <v>0.31348637015781922</v>
      </c>
    </row>
    <row r="19" spans="2:25" ht="20.100000000000001" customHeight="1" thickBot="1" x14ac:dyDescent="0.25">
      <c r="B19" s="4" t="s">
        <v>30</v>
      </c>
      <c r="C19" s="21">
        <v>5074</v>
      </c>
      <c r="D19" s="21">
        <v>3003</v>
      </c>
      <c r="E19" s="21">
        <v>2071</v>
      </c>
      <c r="F19" s="21">
        <v>5429</v>
      </c>
      <c r="G19" s="21">
        <v>123</v>
      </c>
      <c r="H19" s="21">
        <v>9</v>
      </c>
      <c r="I19" s="21">
        <v>3910</v>
      </c>
      <c r="J19" s="21">
        <v>74</v>
      </c>
      <c r="K19" s="21">
        <v>763</v>
      </c>
      <c r="L19" s="21">
        <v>473</v>
      </c>
      <c r="M19" s="21">
        <v>77</v>
      </c>
      <c r="N19" s="21">
        <v>602</v>
      </c>
      <c r="O19" s="21">
        <v>345</v>
      </c>
      <c r="P19" s="21">
        <v>257</v>
      </c>
      <c r="Q19" s="21">
        <v>7672699</v>
      </c>
      <c r="R19" s="21">
        <v>3903718</v>
      </c>
      <c r="S19" s="50">
        <f t="shared" si="2"/>
        <v>7.0757369733909795E-2</v>
      </c>
      <c r="T19" s="50">
        <f t="shared" si="3"/>
        <v>0.13907254571154987</v>
      </c>
      <c r="U19" s="50">
        <f t="shared" si="4"/>
        <v>0.12997865112182796</v>
      </c>
      <c r="V19" s="53">
        <f t="shared" si="0"/>
        <v>0.11088598268557745</v>
      </c>
      <c r="W19" s="53">
        <f t="shared" si="1"/>
        <v>0.11864406779661017</v>
      </c>
      <c r="X19" s="53">
        <f>'Órdenes y Medidas'!C22/'Denuncias-Renuncias'!F19</f>
        <v>0.251980106833671</v>
      </c>
      <c r="Y19" s="53">
        <f>'Órdenes y Medidas'!C22/'Denuncias-Renuncias'!C19</f>
        <v>0.26960977532518721</v>
      </c>
    </row>
    <row r="20" spans="2:25" ht="20.100000000000001" customHeight="1" thickBot="1" x14ac:dyDescent="0.25">
      <c r="B20" s="4" t="s">
        <v>31</v>
      </c>
      <c r="C20" s="21">
        <v>5376</v>
      </c>
      <c r="D20" s="21">
        <v>3451</v>
      </c>
      <c r="E20" s="21">
        <v>1925</v>
      </c>
      <c r="F20" s="21">
        <v>5626</v>
      </c>
      <c r="G20" s="21">
        <v>132</v>
      </c>
      <c r="H20" s="21">
        <v>4</v>
      </c>
      <c r="I20" s="21">
        <v>3761</v>
      </c>
      <c r="J20" s="21">
        <v>144</v>
      </c>
      <c r="K20" s="21">
        <v>696</v>
      </c>
      <c r="L20" s="21">
        <v>748</v>
      </c>
      <c r="M20" s="21">
        <v>141</v>
      </c>
      <c r="N20" s="21">
        <v>530</v>
      </c>
      <c r="O20" s="21">
        <v>337</v>
      </c>
      <c r="P20" s="21">
        <v>193</v>
      </c>
      <c r="Q20" s="21">
        <v>5000868</v>
      </c>
      <c r="R20" s="21">
        <v>2536852</v>
      </c>
      <c r="S20" s="50">
        <f t="shared" si="2"/>
        <v>0.11250046991842216</v>
      </c>
      <c r="T20" s="50">
        <f t="shared" si="3"/>
        <v>0.221770919233759</v>
      </c>
      <c r="U20" s="50">
        <f t="shared" si="4"/>
        <v>0.21191618588707581</v>
      </c>
      <c r="V20" s="53">
        <f t="shared" si="0"/>
        <v>9.4205474582296486E-2</v>
      </c>
      <c r="W20" s="53">
        <f t="shared" si="1"/>
        <v>9.8586309523809521E-2</v>
      </c>
      <c r="X20" s="53">
        <f>'Órdenes y Medidas'!C23/'Denuncias-Renuncias'!F20</f>
        <v>0.22875933167436899</v>
      </c>
      <c r="Y20" s="53">
        <f>'Órdenes y Medidas'!C23/'Denuncias-Renuncias'!C20</f>
        <v>0.23939732142857142</v>
      </c>
    </row>
    <row r="21" spans="2:25" ht="20.100000000000001" customHeight="1" thickBot="1" x14ac:dyDescent="0.25">
      <c r="B21" s="4" t="s">
        <v>32</v>
      </c>
      <c r="C21" s="21">
        <v>575</v>
      </c>
      <c r="D21" s="21">
        <v>522</v>
      </c>
      <c r="E21" s="21">
        <v>53</v>
      </c>
      <c r="F21" s="21">
        <v>603</v>
      </c>
      <c r="G21" s="21">
        <v>17</v>
      </c>
      <c r="H21" s="21">
        <v>0</v>
      </c>
      <c r="I21" s="21">
        <v>397</v>
      </c>
      <c r="J21" s="21">
        <v>12</v>
      </c>
      <c r="K21" s="21">
        <v>91</v>
      </c>
      <c r="L21" s="21">
        <v>23</v>
      </c>
      <c r="M21" s="21">
        <v>63</v>
      </c>
      <c r="N21" s="21">
        <v>23</v>
      </c>
      <c r="O21" s="21">
        <v>19</v>
      </c>
      <c r="P21" s="21">
        <v>4</v>
      </c>
      <c r="Q21" s="21">
        <v>1066998</v>
      </c>
      <c r="R21" s="21">
        <v>538840</v>
      </c>
      <c r="S21" s="50">
        <f t="shared" si="2"/>
        <v>5.6513695433356013E-2</v>
      </c>
      <c r="T21" s="50">
        <f t="shared" si="3"/>
        <v>0.1119070596095316</v>
      </c>
      <c r="U21" s="50">
        <f t="shared" si="4"/>
        <v>0.10671071189963625</v>
      </c>
      <c r="V21" s="53">
        <f t="shared" si="0"/>
        <v>3.8142620232172471E-2</v>
      </c>
      <c r="W21" s="53">
        <f t="shared" si="1"/>
        <v>0.04</v>
      </c>
      <c r="X21" s="53">
        <f>'Órdenes y Medidas'!C24/'Denuncias-Renuncias'!F21</f>
        <v>0.33665008291873966</v>
      </c>
      <c r="Y21" s="53">
        <f>'Órdenes y Medidas'!C24/'Denuncias-Renuncias'!C21</f>
        <v>0.35304347826086957</v>
      </c>
    </row>
    <row r="22" spans="2:25" ht="20.100000000000001" customHeight="1" thickBot="1" x14ac:dyDescent="0.25">
      <c r="B22" s="4" t="s">
        <v>33</v>
      </c>
      <c r="C22" s="21">
        <v>1520</v>
      </c>
      <c r="D22" s="21">
        <v>1248</v>
      </c>
      <c r="E22" s="21">
        <v>272</v>
      </c>
      <c r="F22" s="21">
        <v>1736</v>
      </c>
      <c r="G22" s="21">
        <v>65</v>
      </c>
      <c r="H22" s="21">
        <v>4</v>
      </c>
      <c r="I22" s="21">
        <v>1390</v>
      </c>
      <c r="J22" s="21">
        <v>17</v>
      </c>
      <c r="K22" s="21">
        <v>135</v>
      </c>
      <c r="L22" s="21">
        <v>107</v>
      </c>
      <c r="M22" s="21">
        <v>18</v>
      </c>
      <c r="N22" s="21">
        <v>75</v>
      </c>
      <c r="O22" s="21">
        <v>60</v>
      </c>
      <c r="P22" s="21">
        <v>15</v>
      </c>
      <c r="Q22" s="21">
        <v>2698875</v>
      </c>
      <c r="R22" s="21">
        <v>1400248</v>
      </c>
      <c r="S22" s="50">
        <f t="shared" si="2"/>
        <v>6.4323097586957534E-2</v>
      </c>
      <c r="T22" s="50">
        <f t="shared" si="3"/>
        <v>0.12397803817609451</v>
      </c>
      <c r="U22" s="50">
        <f t="shared" si="4"/>
        <v>0.10855219932469105</v>
      </c>
      <c r="V22" s="53">
        <f t="shared" si="0"/>
        <v>4.3202764976958526E-2</v>
      </c>
      <c r="W22" s="53">
        <f t="shared" si="1"/>
        <v>4.9342105263157895E-2</v>
      </c>
      <c r="X22" s="53">
        <f>'Órdenes y Medidas'!C25/'Denuncias-Renuncias'!F22</f>
        <v>0.24942396313364054</v>
      </c>
      <c r="Y22" s="53">
        <f>'Órdenes y Medidas'!C25/'Denuncias-Renuncias'!C22</f>
        <v>0.2848684210526316</v>
      </c>
    </row>
    <row r="23" spans="2:25" ht="20.100000000000001" customHeight="1" thickBot="1" x14ac:dyDescent="0.25">
      <c r="B23" s="4" t="s">
        <v>34</v>
      </c>
      <c r="C23" s="21">
        <v>6204</v>
      </c>
      <c r="D23" s="21">
        <v>3400</v>
      </c>
      <c r="E23" s="21">
        <v>2804</v>
      </c>
      <c r="F23" s="21">
        <v>6472</v>
      </c>
      <c r="G23" s="21">
        <v>59</v>
      </c>
      <c r="H23" s="21">
        <v>6</v>
      </c>
      <c r="I23" s="21">
        <v>4757</v>
      </c>
      <c r="J23" s="21">
        <v>40</v>
      </c>
      <c r="K23" s="21">
        <v>1042</v>
      </c>
      <c r="L23" s="21">
        <v>347</v>
      </c>
      <c r="M23" s="21">
        <v>221</v>
      </c>
      <c r="N23" s="21">
        <v>839</v>
      </c>
      <c r="O23" s="21">
        <v>487</v>
      </c>
      <c r="P23" s="21">
        <v>352</v>
      </c>
      <c r="Q23" s="21">
        <v>6661949</v>
      </c>
      <c r="R23" s="21">
        <v>3475224</v>
      </c>
      <c r="S23" s="50">
        <f t="shared" si="2"/>
        <v>9.714874731103465E-2</v>
      </c>
      <c r="T23" s="50">
        <f t="shared" si="3"/>
        <v>0.18623259968278302</v>
      </c>
      <c r="U23" s="50">
        <f t="shared" si="4"/>
        <v>0.17852086656860103</v>
      </c>
      <c r="V23" s="53">
        <f t="shared" si="0"/>
        <v>0.12963535228677381</v>
      </c>
      <c r="W23" s="53">
        <f t="shared" si="1"/>
        <v>0.13523533204384269</v>
      </c>
      <c r="X23" s="53">
        <f>'Órdenes y Medidas'!C26/'Denuncias-Renuncias'!F23</f>
        <v>0.21708899876390605</v>
      </c>
      <c r="Y23" s="53">
        <f>'Órdenes y Medidas'!C26/'Denuncias-Renuncias'!C23</f>
        <v>0.2264667956157318</v>
      </c>
    </row>
    <row r="24" spans="2:25" ht="20.100000000000001" customHeight="1" thickBot="1" x14ac:dyDescent="0.25">
      <c r="B24" s="4" t="s">
        <v>35</v>
      </c>
      <c r="C24" s="21">
        <v>1429</v>
      </c>
      <c r="D24" s="21">
        <v>845</v>
      </c>
      <c r="E24" s="21">
        <v>584</v>
      </c>
      <c r="F24" s="21">
        <v>1491</v>
      </c>
      <c r="G24" s="21">
        <v>1</v>
      </c>
      <c r="H24" s="21">
        <v>4</v>
      </c>
      <c r="I24" s="21">
        <v>1160</v>
      </c>
      <c r="J24" s="21">
        <v>39</v>
      </c>
      <c r="K24" s="21">
        <v>103</v>
      </c>
      <c r="L24" s="21">
        <v>162</v>
      </c>
      <c r="M24" s="21">
        <v>22</v>
      </c>
      <c r="N24" s="21">
        <v>82</v>
      </c>
      <c r="O24" s="21">
        <v>56</v>
      </c>
      <c r="P24" s="21">
        <v>26</v>
      </c>
      <c r="Q24" s="21">
        <v>1493530</v>
      </c>
      <c r="R24" s="21">
        <v>746014</v>
      </c>
      <c r="S24" s="50">
        <f t="shared" si="2"/>
        <v>9.9830602666166723E-2</v>
      </c>
      <c r="T24" s="50">
        <f t="shared" si="3"/>
        <v>0.19986220097746155</v>
      </c>
      <c r="U24" s="50">
        <f t="shared" si="4"/>
        <v>0.19155136498778844</v>
      </c>
      <c r="V24" s="53">
        <f t="shared" si="0"/>
        <v>5.4996646545942322E-2</v>
      </c>
      <c r="W24" s="53">
        <f t="shared" si="1"/>
        <v>5.7382785164450667E-2</v>
      </c>
      <c r="X24" s="53">
        <f>'Órdenes y Medidas'!C27/'Denuncias-Renuncias'!F24</f>
        <v>0.20321931589537223</v>
      </c>
      <c r="Y24" s="53">
        <f>'Órdenes y Medidas'!C27/'Denuncias-Renuncias'!C24</f>
        <v>0.21203638908327502</v>
      </c>
    </row>
    <row r="25" spans="2:25" ht="20.100000000000001" customHeight="1" thickBot="1" x14ac:dyDescent="0.25">
      <c r="B25" s="4" t="s">
        <v>36</v>
      </c>
      <c r="C25" s="21">
        <v>483</v>
      </c>
      <c r="D25" s="21">
        <v>287</v>
      </c>
      <c r="E25" s="21">
        <v>196</v>
      </c>
      <c r="F25" s="21">
        <v>480</v>
      </c>
      <c r="G25" s="21">
        <v>1</v>
      </c>
      <c r="H25" s="21">
        <v>0</v>
      </c>
      <c r="I25" s="21">
        <v>331</v>
      </c>
      <c r="J25" s="21">
        <v>1</v>
      </c>
      <c r="K25" s="21">
        <v>77</v>
      </c>
      <c r="L25" s="21">
        <v>59</v>
      </c>
      <c r="M25" s="21">
        <v>11</v>
      </c>
      <c r="N25" s="21">
        <v>31</v>
      </c>
      <c r="O25" s="21">
        <v>18</v>
      </c>
      <c r="P25" s="21">
        <v>13</v>
      </c>
      <c r="Q25" s="21">
        <v>653846</v>
      </c>
      <c r="R25" s="21">
        <v>330383</v>
      </c>
      <c r="S25" s="50">
        <f t="shared" si="2"/>
        <v>7.3411781979242821E-2</v>
      </c>
      <c r="T25" s="50">
        <f t="shared" si="3"/>
        <v>0.14528592572862403</v>
      </c>
      <c r="U25" s="50">
        <f t="shared" si="4"/>
        <v>0.14619396276442795</v>
      </c>
      <c r="V25" s="53">
        <f t="shared" si="0"/>
        <v>6.458333333333334E-2</v>
      </c>
      <c r="W25" s="53">
        <f t="shared" si="1"/>
        <v>6.4182194616977231E-2</v>
      </c>
      <c r="X25" s="53">
        <f>'Órdenes y Medidas'!C28/'Denuncias-Renuncias'!F25</f>
        <v>0.16666666666666666</v>
      </c>
      <c r="Y25" s="53">
        <f>'Órdenes y Medidas'!C28/'Denuncias-Renuncias'!C25</f>
        <v>0.16563146997929606</v>
      </c>
    </row>
    <row r="26" spans="2:25" ht="20.100000000000001" customHeight="1" thickBot="1" x14ac:dyDescent="0.25">
      <c r="B26" s="5" t="s">
        <v>37</v>
      </c>
      <c r="C26" s="21">
        <v>1418</v>
      </c>
      <c r="D26" s="21">
        <v>900</v>
      </c>
      <c r="E26" s="21">
        <v>518</v>
      </c>
      <c r="F26" s="21">
        <v>1407</v>
      </c>
      <c r="G26" s="21">
        <v>80</v>
      </c>
      <c r="H26" s="21">
        <v>4</v>
      </c>
      <c r="I26" s="21">
        <v>823</v>
      </c>
      <c r="J26" s="21">
        <v>11</v>
      </c>
      <c r="K26" s="21">
        <v>382</v>
      </c>
      <c r="L26" s="21">
        <v>67</v>
      </c>
      <c r="M26" s="21">
        <v>40</v>
      </c>
      <c r="N26" s="21">
        <v>192</v>
      </c>
      <c r="O26" s="21">
        <v>116</v>
      </c>
      <c r="P26" s="21">
        <v>76</v>
      </c>
      <c r="Q26" s="21">
        <v>2206965</v>
      </c>
      <c r="R26" s="21">
        <v>1134320</v>
      </c>
      <c r="S26" s="50">
        <f t="shared" si="2"/>
        <v>6.3752710169848639E-2</v>
      </c>
      <c r="T26" s="50">
        <f t="shared" si="3"/>
        <v>0.12403907186684533</v>
      </c>
      <c r="U26" s="50">
        <f t="shared" si="4"/>
        <v>0.12500881585443263</v>
      </c>
      <c r="V26" s="53">
        <f t="shared" si="0"/>
        <v>0.13646055437100213</v>
      </c>
      <c r="W26" s="53">
        <f t="shared" si="1"/>
        <v>0.13540197461212977</v>
      </c>
      <c r="X26" s="53">
        <f>'Órdenes y Medidas'!C29/'Denuncias-Renuncias'!F26</f>
        <v>0.13361762615493958</v>
      </c>
      <c r="Y26" s="53">
        <f>'Órdenes y Medidas'!C29/'Denuncias-Renuncias'!C26</f>
        <v>0.13258110014104371</v>
      </c>
    </row>
    <row r="27" spans="2:25" ht="20.100000000000001" customHeight="1" thickBot="1" x14ac:dyDescent="0.25">
      <c r="B27" s="6" t="s">
        <v>38</v>
      </c>
      <c r="C27" s="22">
        <v>189</v>
      </c>
      <c r="D27" s="22">
        <v>108</v>
      </c>
      <c r="E27" s="22">
        <v>81</v>
      </c>
      <c r="F27" s="22">
        <v>203</v>
      </c>
      <c r="G27" s="22">
        <v>0</v>
      </c>
      <c r="H27" s="22">
        <v>0</v>
      </c>
      <c r="I27" s="22">
        <v>179</v>
      </c>
      <c r="J27" s="22">
        <v>0</v>
      </c>
      <c r="K27" s="22">
        <v>3</v>
      </c>
      <c r="L27" s="22">
        <v>21</v>
      </c>
      <c r="M27" s="22">
        <v>0</v>
      </c>
      <c r="N27" s="22">
        <v>20</v>
      </c>
      <c r="O27" s="22">
        <v>10</v>
      </c>
      <c r="P27" s="22">
        <v>10</v>
      </c>
      <c r="Q27" s="22">
        <v>316551</v>
      </c>
      <c r="R27" s="22">
        <v>160504</v>
      </c>
      <c r="S27" s="50">
        <f t="shared" si="2"/>
        <v>6.4128687004621682E-2</v>
      </c>
      <c r="T27" s="50">
        <f t="shared" si="3"/>
        <v>0.12647659871405073</v>
      </c>
      <c r="U27" s="50">
        <f t="shared" si="4"/>
        <v>0.11775407466480586</v>
      </c>
      <c r="V27" s="54">
        <f t="shared" si="0"/>
        <v>9.8522167487684734E-2</v>
      </c>
      <c r="W27" s="54">
        <f t="shared" si="1"/>
        <v>0.10582010582010581</v>
      </c>
      <c r="X27" s="54">
        <f>'Órdenes y Medidas'!C30/'Denuncias-Renuncias'!F27</f>
        <v>0.33004926108374383</v>
      </c>
      <c r="Y27" s="54">
        <f>'Órdenes y Medidas'!C30/'Denuncias-Renuncias'!C27</f>
        <v>0.35449735449735448</v>
      </c>
    </row>
    <row r="28" spans="2:25" ht="20.100000000000001" customHeight="1" thickBot="1" x14ac:dyDescent="0.25">
      <c r="B28" s="7" t="s">
        <v>39</v>
      </c>
      <c r="C28" s="9">
        <v>38619</v>
      </c>
      <c r="D28" s="9">
        <v>25848</v>
      </c>
      <c r="E28" s="9">
        <v>12771</v>
      </c>
      <c r="F28" s="9">
        <v>40319</v>
      </c>
      <c r="G28" s="9">
        <v>853</v>
      </c>
      <c r="H28" s="9">
        <v>62</v>
      </c>
      <c r="I28" s="9">
        <v>28881</v>
      </c>
      <c r="J28" s="9">
        <v>581</v>
      </c>
      <c r="K28" s="9">
        <v>4849</v>
      </c>
      <c r="L28" s="9">
        <v>3732</v>
      </c>
      <c r="M28" s="9">
        <v>1361</v>
      </c>
      <c r="N28" s="9">
        <v>3759</v>
      </c>
      <c r="O28" s="9">
        <v>2421</v>
      </c>
      <c r="P28" s="9">
        <v>1338</v>
      </c>
      <c r="Q28" s="9">
        <f>SUM(Q11:Q27)</f>
        <v>47007367</v>
      </c>
      <c r="R28" s="9">
        <f>SUM(R11:R27)</f>
        <v>23973564</v>
      </c>
      <c r="S28" s="51">
        <f t="shared" si="2"/>
        <v>8.5771662131171905E-2</v>
      </c>
      <c r="T28" s="51">
        <f t="shared" si="3"/>
        <v>0.16818108479823859</v>
      </c>
      <c r="U28" s="51">
        <f t="shared" si="4"/>
        <v>0.16108994056953735</v>
      </c>
      <c r="V28" s="55">
        <f t="shared" si="0"/>
        <v>9.3231478955331237E-2</v>
      </c>
      <c r="W28" s="55">
        <f t="shared" si="1"/>
        <v>9.7335508428493742E-2</v>
      </c>
      <c r="X28" s="55">
        <f>'Órdenes y Medidas'!C31/'Denuncias-Renuncias'!F28</f>
        <v>0.23636498921104193</v>
      </c>
      <c r="Y28" s="55">
        <f>'Órdenes y Medidas'!C31/'Denuncias-Renuncias'!C28</f>
        <v>0.24676972474688624</v>
      </c>
    </row>
    <row r="31" spans="2:25" x14ac:dyDescent="0.2">
      <c r="S31" s="72"/>
      <c r="T31" s="72"/>
    </row>
    <row r="32" spans="2:25" x14ac:dyDescent="0.2">
      <c r="S32" s="72"/>
      <c r="T32" s="72"/>
    </row>
    <row r="33" spans="17:20" x14ac:dyDescent="0.2">
      <c r="S33" s="72"/>
      <c r="T33" s="72"/>
    </row>
    <row r="34" spans="17:20" x14ac:dyDescent="0.2">
      <c r="S34" s="72"/>
      <c r="T34" s="72"/>
    </row>
    <row r="35" spans="17:20" x14ac:dyDescent="0.2">
      <c r="Q35" t="s">
        <v>252</v>
      </c>
      <c r="S35" s="72"/>
      <c r="T35" s="72"/>
    </row>
    <row r="36" spans="17:20" x14ac:dyDescent="0.2">
      <c r="S36" s="72"/>
      <c r="T36" s="72"/>
    </row>
    <row r="37" spans="17:20" x14ac:dyDescent="0.2">
      <c r="S37" s="72"/>
      <c r="T37" s="72"/>
    </row>
    <row r="38" spans="17:20" x14ac:dyDescent="0.2">
      <c r="S38" s="72"/>
      <c r="T38" s="72"/>
    </row>
    <row r="39" spans="17:20" x14ac:dyDescent="0.2">
      <c r="S39" s="72"/>
      <c r="T39" s="72"/>
    </row>
    <row r="40" spans="17:20" x14ac:dyDescent="0.2">
      <c r="S40" s="72"/>
      <c r="T40" s="72"/>
    </row>
    <row r="41" spans="17:20" x14ac:dyDescent="0.2">
      <c r="S41" s="72"/>
      <c r="T41" s="72"/>
    </row>
    <row r="42" spans="17:20" x14ac:dyDescent="0.2">
      <c r="S42" s="72"/>
      <c r="T42" s="72"/>
    </row>
    <row r="43" spans="17:20" x14ac:dyDescent="0.2">
      <c r="S43" s="72"/>
      <c r="T43" s="72"/>
    </row>
    <row r="44" spans="17:20" x14ac:dyDescent="0.2">
      <c r="S44" s="72"/>
      <c r="T44" s="72"/>
    </row>
    <row r="45" spans="17:20" x14ac:dyDescent="0.2">
      <c r="S45" s="72"/>
      <c r="T45" s="72"/>
    </row>
    <row r="46" spans="17:20" x14ac:dyDescent="0.2">
      <c r="S46" s="72"/>
      <c r="T46" s="72"/>
    </row>
    <row r="47" spans="17:20" x14ac:dyDescent="0.2">
      <c r="S47" s="72"/>
      <c r="T47" s="72"/>
    </row>
  </sheetData>
  <mergeCells count="19">
    <mergeCell ref="Y9:Y10"/>
    <mergeCell ref="S9:S10"/>
    <mergeCell ref="T9:T10"/>
    <mergeCell ref="U9:U10"/>
    <mergeCell ref="V9:V10"/>
    <mergeCell ref="W9:W10"/>
    <mergeCell ref="X9:X10"/>
    <mergeCell ref="R9:R10"/>
    <mergeCell ref="C9:C10"/>
    <mergeCell ref="D9:D10"/>
    <mergeCell ref="E9:E10"/>
    <mergeCell ref="F9:F10"/>
    <mergeCell ref="G9:G10"/>
    <mergeCell ref="H9:H10"/>
    <mergeCell ref="I9:K9"/>
    <mergeCell ref="L9:L10"/>
    <mergeCell ref="M9:M10"/>
    <mergeCell ref="N9:P9"/>
    <mergeCell ref="Q9:Q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1"/>
      <c r="C9" s="96" t="s">
        <v>207</v>
      </c>
      <c r="D9" s="96" t="s">
        <v>184</v>
      </c>
      <c r="E9" s="97" t="s">
        <v>185</v>
      </c>
      <c r="F9" s="98"/>
      <c r="G9" s="99"/>
      <c r="H9" s="99" t="s">
        <v>206</v>
      </c>
      <c r="I9" s="96" t="s">
        <v>187</v>
      </c>
    </row>
    <row r="10" spans="2:9" ht="83.25" customHeight="1" x14ac:dyDescent="0.2">
      <c r="B10" s="11"/>
      <c r="C10" s="96"/>
      <c r="D10" s="96"/>
      <c r="E10" s="56" t="s">
        <v>200</v>
      </c>
      <c r="F10" s="57" t="s">
        <v>201</v>
      </c>
      <c r="G10" s="58" t="s">
        <v>202</v>
      </c>
      <c r="H10" s="99"/>
      <c r="I10" s="96"/>
    </row>
    <row r="11" spans="2:9" ht="20.100000000000001" customHeight="1" thickBot="1" x14ac:dyDescent="0.25">
      <c r="B11" s="3" t="s">
        <v>22</v>
      </c>
      <c r="C11" s="50">
        <f>'Denuncias-Renuncias'!G11/'Denuncias-Renuncias'!$F11</f>
        <v>2.1404521404521405E-2</v>
      </c>
      <c r="D11" s="50">
        <f>'Denuncias-Renuncias'!H11/'Denuncias-Renuncias'!F11</f>
        <v>1.0822510822510823E-3</v>
      </c>
      <c r="E11" s="50">
        <f>'Denuncias-Renuncias'!I11/'Denuncias-Renuncias'!F11</f>
        <v>0.72306397306397308</v>
      </c>
      <c r="F11" s="50">
        <f>'Denuncias-Renuncias'!J11/'Denuncias-Renuncias'!F11</f>
        <v>1.0341510341510341E-2</v>
      </c>
      <c r="G11" s="50">
        <f>'Denuncias-Renuncias'!K11/'Denuncias-Renuncias'!F11</f>
        <v>7.8042328042328038E-2</v>
      </c>
      <c r="H11" s="50">
        <f>'Denuncias-Renuncias'!L11/'Denuncias-Renuncias'!F11</f>
        <v>9.3795093795093792E-2</v>
      </c>
      <c r="I11" s="50">
        <f>'Denuncias-Renuncias'!M11/'Denuncias-Renuncias'!F11</f>
        <v>7.2270322270322276E-2</v>
      </c>
    </row>
    <row r="12" spans="2:9" ht="20.100000000000001" customHeight="1" thickBot="1" x14ac:dyDescent="0.25">
      <c r="B12" s="4" t="s">
        <v>23</v>
      </c>
      <c r="C12" s="50">
        <f>'Denuncias-Renuncias'!G12/'Denuncias-Renuncias'!$F12</f>
        <v>1.7873100983020554E-3</v>
      </c>
      <c r="D12" s="50">
        <f>'Denuncias-Renuncias'!H12/'Denuncias-Renuncias'!F12</f>
        <v>1.7873100983020554E-3</v>
      </c>
      <c r="E12" s="50">
        <f>'Denuncias-Renuncias'!I12/'Denuncias-Renuncias'!F12</f>
        <v>0.75692582663092045</v>
      </c>
      <c r="F12" s="50">
        <f>'Denuncias-Renuncias'!J12/'Denuncias-Renuncias'!F12</f>
        <v>7.1492403932082215E-3</v>
      </c>
      <c r="G12" s="50">
        <f>'Denuncias-Renuncias'!K12/'Denuncias-Renuncias'!F12</f>
        <v>9.7408400357462024E-2</v>
      </c>
      <c r="H12" s="50">
        <f>'Denuncias-Renuncias'!L12/'Denuncias-Renuncias'!F12</f>
        <v>0.12511170688114387</v>
      </c>
      <c r="I12" s="50">
        <f>'Denuncias-Renuncias'!M12/'Denuncias-Renuncias'!F12</f>
        <v>9.8302055406613055E-3</v>
      </c>
    </row>
    <row r="13" spans="2:9" ht="20.100000000000001" customHeight="1" thickBot="1" x14ac:dyDescent="0.25">
      <c r="B13" s="4" t="s">
        <v>24</v>
      </c>
      <c r="C13" s="50">
        <f>'Denuncias-Renuncias'!G13/'Denuncias-Renuncias'!$F13</f>
        <v>5.3908355795148251E-3</v>
      </c>
      <c r="D13" s="50">
        <f>'Denuncias-Renuncias'!H13/'Denuncias-Renuncias'!F13</f>
        <v>0</v>
      </c>
      <c r="E13" s="50">
        <f>'Denuncias-Renuncias'!I13/'Denuncias-Renuncias'!F13</f>
        <v>0.6671159029649596</v>
      </c>
      <c r="F13" s="50">
        <f>'Denuncias-Renuncias'!J13/'Denuncias-Renuncias'!F13</f>
        <v>6.7385444743935314E-3</v>
      </c>
      <c r="G13" s="50">
        <f>'Denuncias-Renuncias'!K13/'Denuncias-Renuncias'!F13</f>
        <v>0.16037735849056603</v>
      </c>
      <c r="H13" s="50">
        <f>'Denuncias-Renuncias'!L13/'Denuncias-Renuncias'!F13</f>
        <v>0.11859838274932614</v>
      </c>
      <c r="I13" s="50">
        <f>'Denuncias-Renuncias'!M13/'Denuncias-Renuncias'!F13</f>
        <v>4.1778975741239892E-2</v>
      </c>
    </row>
    <row r="14" spans="2:9" ht="20.100000000000001" customHeight="1" thickBot="1" x14ac:dyDescent="0.25">
      <c r="B14" s="4" t="s">
        <v>25</v>
      </c>
      <c r="C14" s="50">
        <f>'Denuncias-Renuncias'!G14/'Denuncias-Renuncias'!$F14</f>
        <v>3.4109816971713808E-2</v>
      </c>
      <c r="D14" s="50">
        <f>'Denuncias-Renuncias'!H14/'Denuncias-Renuncias'!F14</f>
        <v>2.4958402662229617E-3</v>
      </c>
      <c r="E14" s="50">
        <f>'Denuncias-Renuncias'!I14/'Denuncias-Renuncias'!F14</f>
        <v>0.69633943427620637</v>
      </c>
      <c r="F14" s="50">
        <f>'Denuncias-Renuncias'!J14/'Denuncias-Renuncias'!F14</f>
        <v>1.747088186356073E-2</v>
      </c>
      <c r="G14" s="50">
        <f>'Denuncias-Renuncias'!K14/'Denuncias-Renuncias'!F14</f>
        <v>0.11231281198003328</v>
      </c>
      <c r="H14" s="50">
        <f>'Denuncias-Renuncias'!L14/'Denuncias-Renuncias'!F14</f>
        <v>0.1281198003327787</v>
      </c>
      <c r="I14" s="50">
        <f>'Denuncias-Renuncias'!M14/'Denuncias-Renuncias'!F14</f>
        <v>9.1514143094841936E-3</v>
      </c>
    </row>
    <row r="15" spans="2:9" ht="20.100000000000001" customHeight="1" thickBot="1" x14ac:dyDescent="0.25">
      <c r="B15" s="4" t="s">
        <v>26</v>
      </c>
      <c r="C15" s="50">
        <f>'Denuncias-Renuncias'!G15/'Denuncias-Renuncias'!$F15</f>
        <v>4.8975957257346395E-2</v>
      </c>
      <c r="D15" s="50">
        <f>'Denuncias-Renuncias'!H15/'Denuncias-Renuncias'!F15</f>
        <v>3.5618878005342831E-3</v>
      </c>
      <c r="E15" s="50">
        <f>'Denuncias-Renuncias'!I15/'Denuncias-Renuncias'!F15</f>
        <v>0.641139804096171</v>
      </c>
      <c r="F15" s="50">
        <f>'Denuncias-Renuncias'!J15/'Denuncias-Renuncias'!F15</f>
        <v>1.3802315227070348E-2</v>
      </c>
      <c r="G15" s="50">
        <f>'Denuncias-Renuncias'!K15/'Denuncias-Renuncias'!F15</f>
        <v>0.12288512911843277</v>
      </c>
      <c r="H15" s="50">
        <f>'Denuncias-Renuncias'!L15/'Denuncias-Renuncias'!F15</f>
        <v>0.15048975957257346</v>
      </c>
      <c r="I15" s="50">
        <f>'Denuncias-Renuncias'!M15/'Denuncias-Renuncias'!F15</f>
        <v>1.9145146927871771E-2</v>
      </c>
    </row>
    <row r="16" spans="2:9" ht="20.100000000000001" customHeight="1" thickBot="1" x14ac:dyDescent="0.25">
      <c r="B16" s="4" t="s">
        <v>27</v>
      </c>
      <c r="C16" s="50">
        <f>'Denuncias-Renuncias'!G16/'Denuncias-Renuncias'!$F16</f>
        <v>6.6371681415929203E-3</v>
      </c>
      <c r="D16" s="50">
        <f>'Denuncias-Renuncias'!H16/'Denuncias-Renuncias'!F16</f>
        <v>0</v>
      </c>
      <c r="E16" s="50">
        <f>'Denuncias-Renuncias'!I16/'Denuncias-Renuncias'!F16</f>
        <v>0.6415929203539823</v>
      </c>
      <c r="F16" s="50">
        <f>'Denuncias-Renuncias'!J16/'Denuncias-Renuncias'!F16</f>
        <v>2.8761061946902654E-2</v>
      </c>
      <c r="G16" s="50">
        <f>'Denuncias-Renuncias'!K16/'Denuncias-Renuncias'!F16</f>
        <v>4.4247787610619468E-2</v>
      </c>
      <c r="H16" s="50">
        <f>'Denuncias-Renuncias'!L16/'Denuncias-Renuncias'!F16</f>
        <v>0.16371681415929204</v>
      </c>
      <c r="I16" s="50">
        <f>'Denuncias-Renuncias'!M16/'Denuncias-Renuncias'!F16</f>
        <v>0.11504424778761062</v>
      </c>
    </row>
    <row r="17" spans="2:9" ht="20.100000000000001" customHeight="1" thickBot="1" x14ac:dyDescent="0.25">
      <c r="B17" s="4" t="s">
        <v>28</v>
      </c>
      <c r="C17" s="50">
        <f>'Denuncias-Renuncias'!G17/'Denuncias-Renuncias'!$F17</f>
        <v>1.2772351615326822E-2</v>
      </c>
      <c r="D17" s="50">
        <f>'Denuncias-Renuncias'!H17/'Denuncias-Renuncias'!F17</f>
        <v>5.2592036063110444E-3</v>
      </c>
      <c r="E17" s="50">
        <f>'Denuncias-Renuncias'!I17/'Denuncias-Renuncias'!F17</f>
        <v>0.82494365138993242</v>
      </c>
      <c r="F17" s="50">
        <f>'Denuncias-Renuncias'!J17/'Denuncias-Renuncias'!F17</f>
        <v>2.5544703230653644E-2</v>
      </c>
      <c r="G17" s="50">
        <f>'Denuncias-Renuncias'!K17/'Denuncias-Renuncias'!F17</f>
        <v>9.9173553719008267E-2</v>
      </c>
      <c r="H17" s="50">
        <f>'Denuncias-Renuncias'!L17/'Denuncias-Renuncias'!F17</f>
        <v>2.404207362885049E-2</v>
      </c>
      <c r="I17" s="50">
        <f>'Denuncias-Renuncias'!M17/'Denuncias-Renuncias'!F17</f>
        <v>8.2644628099173556E-3</v>
      </c>
    </row>
    <row r="18" spans="2:9" ht="20.100000000000001" customHeight="1" thickBot="1" x14ac:dyDescent="0.25">
      <c r="B18" s="4" t="s">
        <v>29</v>
      </c>
      <c r="C18" s="50">
        <f>'Denuncias-Renuncias'!G18/'Denuncias-Renuncias'!$F18</f>
        <v>1.3661202185792349E-2</v>
      </c>
      <c r="D18" s="50">
        <f>'Denuncias-Renuncias'!H18/'Denuncias-Renuncias'!F18</f>
        <v>1.366120218579235E-3</v>
      </c>
      <c r="E18" s="50">
        <f>'Denuncias-Renuncias'!I18/'Denuncias-Renuncias'!F18</f>
        <v>0.78756830601092898</v>
      </c>
      <c r="F18" s="50">
        <f>'Denuncias-Renuncias'!J18/'Denuncias-Renuncias'!F18</f>
        <v>3.0737704918032786E-2</v>
      </c>
      <c r="G18" s="50">
        <f>'Denuncias-Renuncias'!K18/'Denuncias-Renuncias'!F18</f>
        <v>7.9918032786885251E-2</v>
      </c>
      <c r="H18" s="50">
        <f>'Denuncias-Renuncias'!L18/'Denuncias-Renuncias'!F18</f>
        <v>8.1284153005464474E-2</v>
      </c>
      <c r="I18" s="50">
        <f>'Denuncias-Renuncias'!M18/'Denuncias-Renuncias'!F18</f>
        <v>5.4644808743169399E-3</v>
      </c>
    </row>
    <row r="19" spans="2:9" ht="20.100000000000001" customHeight="1" thickBot="1" x14ac:dyDescent="0.25">
      <c r="B19" s="4" t="s">
        <v>30</v>
      </c>
      <c r="C19" s="50">
        <f>'Denuncias-Renuncias'!G19/'Denuncias-Renuncias'!$F19</f>
        <v>2.2656106096887087E-2</v>
      </c>
      <c r="D19" s="50">
        <f>'Denuncias-Renuncias'!H19/'Denuncias-Renuncias'!F19</f>
        <v>1.6577638607478357E-3</v>
      </c>
      <c r="E19" s="50">
        <f>'Denuncias-Renuncias'!I19/'Denuncias-Renuncias'!F19</f>
        <v>0.72020629950267079</v>
      </c>
      <c r="F19" s="50">
        <f>'Denuncias-Renuncias'!J19/'Denuncias-Renuncias'!F19</f>
        <v>1.363050285503776E-2</v>
      </c>
      <c r="G19" s="50">
        <f>'Denuncias-Renuncias'!K19/'Denuncias-Renuncias'!F19</f>
        <v>0.14054153619451096</v>
      </c>
      <c r="H19" s="50">
        <f>'Denuncias-Renuncias'!L19/'Denuncias-Renuncias'!F19</f>
        <v>8.7124700681525141E-2</v>
      </c>
      <c r="I19" s="50">
        <f>'Denuncias-Renuncias'!M19/'Denuncias-Renuncias'!F19</f>
        <v>1.4183090808620373E-2</v>
      </c>
    </row>
    <row r="20" spans="2:9" ht="20.100000000000001" customHeight="1" thickBot="1" x14ac:dyDescent="0.25">
      <c r="B20" s="4" t="s">
        <v>31</v>
      </c>
      <c r="C20" s="50">
        <f>'Denuncias-Renuncias'!G20/'Denuncias-Renuncias'!$F20</f>
        <v>2.3462495556345539E-2</v>
      </c>
      <c r="D20" s="50">
        <f>'Denuncias-Renuncias'!H20/'Denuncias-Renuncias'!F20</f>
        <v>7.1098471382865266E-4</v>
      </c>
      <c r="E20" s="50">
        <f>'Denuncias-Renuncias'!I20/'Denuncias-Renuncias'!F20</f>
        <v>0.66850337717739072</v>
      </c>
      <c r="F20" s="50">
        <f>'Denuncias-Renuncias'!J20/'Denuncias-Renuncias'!F20</f>
        <v>2.5595449697831497E-2</v>
      </c>
      <c r="G20" s="50">
        <f>'Denuncias-Renuncias'!K20/'Denuncias-Renuncias'!F20</f>
        <v>0.12371134020618557</v>
      </c>
      <c r="H20" s="50">
        <f>'Denuncias-Renuncias'!L20/'Denuncias-Renuncias'!F20</f>
        <v>0.13295414148595805</v>
      </c>
      <c r="I20" s="50">
        <f>'Denuncias-Renuncias'!M20/'Denuncias-Renuncias'!F20</f>
        <v>2.5062211162460008E-2</v>
      </c>
    </row>
    <row r="21" spans="2:9" ht="20.100000000000001" customHeight="1" thickBot="1" x14ac:dyDescent="0.25">
      <c r="B21" s="4" t="s">
        <v>32</v>
      </c>
      <c r="C21" s="50">
        <f>'Denuncias-Renuncias'!G21/'Denuncias-Renuncias'!$F21</f>
        <v>2.8192371475953566E-2</v>
      </c>
      <c r="D21" s="50">
        <f>'Denuncias-Renuncias'!H21/'Denuncias-Renuncias'!F21</f>
        <v>0</v>
      </c>
      <c r="E21" s="50">
        <f>'Denuncias-Renuncias'!I21/'Denuncias-Renuncias'!F21</f>
        <v>0.65837479270315091</v>
      </c>
      <c r="F21" s="50">
        <f>'Denuncias-Renuncias'!J21/'Denuncias-Renuncias'!F21</f>
        <v>1.9900497512437811E-2</v>
      </c>
      <c r="G21" s="50">
        <f>'Denuncias-Renuncias'!K21/'Denuncias-Renuncias'!F21</f>
        <v>0.15091210613598674</v>
      </c>
      <c r="H21" s="50">
        <f>'Denuncias-Renuncias'!L21/'Denuncias-Renuncias'!F21</f>
        <v>3.8142620232172471E-2</v>
      </c>
      <c r="I21" s="50">
        <f>'Denuncias-Renuncias'!M21/'Denuncias-Renuncias'!F21</f>
        <v>0.1044776119402985</v>
      </c>
    </row>
    <row r="22" spans="2:9" ht="20.100000000000001" customHeight="1" thickBot="1" x14ac:dyDescent="0.25">
      <c r="B22" s="4" t="s">
        <v>33</v>
      </c>
      <c r="C22" s="50">
        <f>'Denuncias-Renuncias'!G22/'Denuncias-Renuncias'!$F22</f>
        <v>3.7442396313364053E-2</v>
      </c>
      <c r="D22" s="50">
        <f>'Denuncias-Renuncias'!H22/'Denuncias-Renuncias'!F22</f>
        <v>2.304147465437788E-3</v>
      </c>
      <c r="E22" s="50">
        <f>'Denuncias-Renuncias'!I22/'Denuncias-Renuncias'!F22</f>
        <v>0.80069124423963134</v>
      </c>
      <c r="F22" s="50">
        <f>'Denuncias-Renuncias'!J22/'Denuncias-Renuncias'!F22</f>
        <v>9.7926267281105983E-3</v>
      </c>
      <c r="G22" s="50">
        <f>'Denuncias-Renuncias'!K22/'Denuncias-Renuncias'!F22</f>
        <v>7.7764976958525342E-2</v>
      </c>
      <c r="H22" s="50">
        <f>'Denuncias-Renuncias'!L22/'Denuncias-Renuncias'!F22</f>
        <v>6.1635944700460826E-2</v>
      </c>
      <c r="I22" s="50">
        <f>'Denuncias-Renuncias'!M22/'Denuncias-Renuncias'!F22</f>
        <v>1.0368663594470046E-2</v>
      </c>
    </row>
    <row r="23" spans="2:9" ht="20.100000000000001" customHeight="1" thickBot="1" x14ac:dyDescent="0.25">
      <c r="B23" s="4" t="s">
        <v>34</v>
      </c>
      <c r="C23" s="50">
        <f>'Denuncias-Renuncias'!G23/'Denuncias-Renuncias'!$F23</f>
        <v>9.1161928306551301E-3</v>
      </c>
      <c r="D23" s="50">
        <f>'Denuncias-Renuncias'!H23/'Denuncias-Renuncias'!F23</f>
        <v>9.2707045735475899E-4</v>
      </c>
      <c r="E23" s="50">
        <f>'Denuncias-Renuncias'!I23/'Denuncias-Renuncias'!F23</f>
        <v>0.73501236093943134</v>
      </c>
      <c r="F23" s="50">
        <f>'Denuncias-Renuncias'!J23/'Denuncias-Renuncias'!F23</f>
        <v>6.180469715698393E-3</v>
      </c>
      <c r="G23" s="50">
        <f>'Denuncias-Renuncias'!K23/'Denuncias-Renuncias'!F23</f>
        <v>0.16100123609394315</v>
      </c>
      <c r="H23" s="50">
        <f>'Denuncias-Renuncias'!L23/'Denuncias-Renuncias'!F23</f>
        <v>5.3615574783683562E-2</v>
      </c>
      <c r="I23" s="50">
        <f>'Denuncias-Renuncias'!M23/'Denuncias-Renuncias'!F23</f>
        <v>3.4147095179233623E-2</v>
      </c>
    </row>
    <row r="24" spans="2:9" ht="20.100000000000001" customHeight="1" thickBot="1" x14ac:dyDescent="0.25">
      <c r="B24" s="4" t="s">
        <v>35</v>
      </c>
      <c r="C24" s="50">
        <f>'Denuncias-Renuncias'!G24/'Denuncias-Renuncias'!$F24</f>
        <v>6.7069081153588194E-4</v>
      </c>
      <c r="D24" s="50">
        <f>'Denuncias-Renuncias'!H24/'Denuncias-Renuncias'!F24</f>
        <v>2.6827632461435278E-3</v>
      </c>
      <c r="E24" s="50">
        <f>'Denuncias-Renuncias'!I24/'Denuncias-Renuncias'!F24</f>
        <v>0.77800134138162302</v>
      </c>
      <c r="F24" s="50">
        <f>'Denuncias-Renuncias'!J24/'Denuncias-Renuncias'!F24</f>
        <v>2.6156941649899398E-2</v>
      </c>
      <c r="G24" s="50">
        <f>'Denuncias-Renuncias'!K24/'Denuncias-Renuncias'!F24</f>
        <v>6.9081153588195846E-2</v>
      </c>
      <c r="H24" s="50">
        <f>'Denuncias-Renuncias'!L24/'Denuncias-Renuncias'!F24</f>
        <v>0.10865191146881288</v>
      </c>
      <c r="I24" s="50">
        <f>'Denuncias-Renuncias'!M24/'Denuncias-Renuncias'!F24</f>
        <v>1.4755197853789403E-2</v>
      </c>
    </row>
    <row r="25" spans="2:9" ht="20.100000000000001" customHeight="1" thickBot="1" x14ac:dyDescent="0.25">
      <c r="B25" s="4" t="s">
        <v>36</v>
      </c>
      <c r="C25" s="50">
        <f>'Denuncias-Renuncias'!G25/'Denuncias-Renuncias'!$F25</f>
        <v>2.0833333333333333E-3</v>
      </c>
      <c r="D25" s="50">
        <f>'Denuncias-Renuncias'!H25/'Denuncias-Renuncias'!F25</f>
        <v>0</v>
      </c>
      <c r="E25" s="50">
        <f>'Denuncias-Renuncias'!I25/'Denuncias-Renuncias'!F25</f>
        <v>0.68958333333333333</v>
      </c>
      <c r="F25" s="50">
        <f>'Denuncias-Renuncias'!J25/'Denuncias-Renuncias'!F25</f>
        <v>2.0833333333333333E-3</v>
      </c>
      <c r="G25" s="50">
        <f>'Denuncias-Renuncias'!K25/'Denuncias-Renuncias'!F25</f>
        <v>0.16041666666666668</v>
      </c>
      <c r="H25" s="50">
        <f>'Denuncias-Renuncias'!L25/'Denuncias-Renuncias'!F25</f>
        <v>0.12291666666666666</v>
      </c>
      <c r="I25" s="50">
        <f>'Denuncias-Renuncias'!M25/'Denuncias-Renuncias'!F25</f>
        <v>2.2916666666666665E-2</v>
      </c>
    </row>
    <row r="26" spans="2:9" ht="20.100000000000001" customHeight="1" thickBot="1" x14ac:dyDescent="0.25">
      <c r="B26" s="5" t="s">
        <v>37</v>
      </c>
      <c r="C26" s="50">
        <f>'Denuncias-Renuncias'!G26/'Denuncias-Renuncias'!$F26</f>
        <v>5.6858564321250887E-2</v>
      </c>
      <c r="D26" s="50">
        <f>'Denuncias-Renuncias'!H26/'Denuncias-Renuncias'!F26</f>
        <v>2.8429282160625444E-3</v>
      </c>
      <c r="E26" s="50">
        <f>'Denuncias-Renuncias'!I26/'Denuncias-Renuncias'!F26</f>
        <v>0.58493248045486856</v>
      </c>
      <c r="F26" s="50">
        <f>'Denuncias-Renuncias'!J26/'Denuncias-Renuncias'!F26</f>
        <v>7.818052594171997E-3</v>
      </c>
      <c r="G26" s="50">
        <f>'Denuncias-Renuncias'!K26/'Denuncias-Renuncias'!F26</f>
        <v>0.27149964463397297</v>
      </c>
      <c r="H26" s="50">
        <f>'Denuncias-Renuncias'!L26/'Denuncias-Renuncias'!F26</f>
        <v>4.7619047619047616E-2</v>
      </c>
      <c r="I26" s="50">
        <f>'Denuncias-Renuncias'!M26/'Denuncias-Renuncias'!F26</f>
        <v>2.8429282160625444E-2</v>
      </c>
    </row>
    <row r="27" spans="2:9" ht="20.100000000000001" customHeight="1" thickBot="1" x14ac:dyDescent="0.25">
      <c r="B27" s="6" t="s">
        <v>38</v>
      </c>
      <c r="C27" s="50">
        <f>'Denuncias-Renuncias'!G27/'Denuncias-Renuncias'!$F27</f>
        <v>0</v>
      </c>
      <c r="D27" s="50">
        <f>'Denuncias-Renuncias'!H27/'Denuncias-Renuncias'!F27</f>
        <v>0</v>
      </c>
      <c r="E27" s="50">
        <f>'Denuncias-Renuncias'!I27/'Denuncias-Renuncias'!F27</f>
        <v>0.88177339901477836</v>
      </c>
      <c r="F27" s="50">
        <f>'Denuncias-Renuncias'!J27/'Denuncias-Renuncias'!F27</f>
        <v>0</v>
      </c>
      <c r="G27" s="50">
        <f>'Denuncias-Renuncias'!K27/'Denuncias-Renuncias'!F27</f>
        <v>1.4778325123152709E-2</v>
      </c>
      <c r="H27" s="50">
        <f>'Denuncias-Renuncias'!L27/'Denuncias-Renuncias'!F27</f>
        <v>0.10344827586206896</v>
      </c>
      <c r="I27" s="50">
        <f>'Denuncias-Renuncias'!M27/'Denuncias-Renuncias'!F27</f>
        <v>0</v>
      </c>
    </row>
    <row r="28" spans="2:9" ht="20.100000000000001" customHeight="1" thickBot="1" x14ac:dyDescent="0.25">
      <c r="B28" s="7" t="s">
        <v>39</v>
      </c>
      <c r="C28" s="51">
        <f>'Denuncias-Renuncias'!G28/'Denuncias-Renuncias'!$F28</f>
        <v>2.1156278677546565E-2</v>
      </c>
      <c r="D28" s="51">
        <f>'Denuncias-Renuncias'!H28/'Denuncias-Renuncias'!F28</f>
        <v>1.5377365510057294E-3</v>
      </c>
      <c r="E28" s="51">
        <f>'Denuncias-Renuncias'!I28/'Denuncias-Renuncias'!F28</f>
        <v>0.7163124085418785</v>
      </c>
      <c r="F28" s="51">
        <f>'Denuncias-Renuncias'!J28/'Denuncias-Renuncias'!F28</f>
        <v>1.4410079615069819E-2</v>
      </c>
      <c r="G28" s="51">
        <f>'Denuncias-Renuncias'!K28/'Denuncias-Renuncias'!F28</f>
        <v>0.12026587961010937</v>
      </c>
      <c r="H28" s="51">
        <f>'Denuncias-Renuncias'!L28/'Denuncias-Renuncias'!F28</f>
        <v>9.2561819489570679E-2</v>
      </c>
      <c r="I28" s="51">
        <f>'Denuncias-Renuncias'!M28/'Denuncias-Renuncias'!F28</f>
        <v>3.3755797514819316E-2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9"/>
      <c r="C9" s="88" t="s">
        <v>208</v>
      </c>
      <c r="D9" s="88"/>
      <c r="E9" s="88"/>
      <c r="F9" s="88"/>
      <c r="G9" s="88" t="s">
        <v>209</v>
      </c>
      <c r="H9" s="88"/>
      <c r="I9" s="88"/>
    </row>
    <row r="10" spans="2:9" ht="71.25" x14ac:dyDescent="0.2">
      <c r="B10" s="46"/>
      <c r="C10" s="24" t="s">
        <v>210</v>
      </c>
      <c r="D10" s="24" t="s">
        <v>211</v>
      </c>
      <c r="E10" s="24" t="s">
        <v>212</v>
      </c>
      <c r="F10" s="24" t="s">
        <v>213</v>
      </c>
      <c r="G10" s="24" t="s">
        <v>214</v>
      </c>
      <c r="H10" s="24" t="s">
        <v>215</v>
      </c>
      <c r="I10" s="24" t="s">
        <v>216</v>
      </c>
    </row>
    <row r="11" spans="2:9" ht="20.100000000000001" customHeight="1" thickBot="1" x14ac:dyDescent="0.25">
      <c r="B11" s="3" t="s">
        <v>22</v>
      </c>
      <c r="C11" s="41">
        <v>97</v>
      </c>
      <c r="D11" s="41">
        <v>80</v>
      </c>
      <c r="E11" s="41">
        <v>30</v>
      </c>
      <c r="F11" s="41">
        <v>207</v>
      </c>
      <c r="G11" s="41">
        <v>2352</v>
      </c>
      <c r="H11" s="41">
        <v>109</v>
      </c>
      <c r="I11" s="41">
        <v>2461</v>
      </c>
    </row>
    <row r="12" spans="2:9" ht="20.100000000000001" customHeight="1" thickBot="1" x14ac:dyDescent="0.25">
      <c r="B12" s="4" t="s">
        <v>23</v>
      </c>
      <c r="C12" s="21">
        <v>15</v>
      </c>
      <c r="D12" s="21">
        <v>0</v>
      </c>
      <c r="E12" s="21">
        <v>2</v>
      </c>
      <c r="F12" s="21">
        <v>17</v>
      </c>
      <c r="G12" s="21">
        <v>286</v>
      </c>
      <c r="H12" s="21">
        <v>5</v>
      </c>
      <c r="I12" s="21">
        <v>291</v>
      </c>
    </row>
    <row r="13" spans="2:9" ht="20.100000000000001" customHeight="1" thickBot="1" x14ac:dyDescent="0.25">
      <c r="B13" s="4" t="s">
        <v>24</v>
      </c>
      <c r="C13" s="21">
        <v>8</v>
      </c>
      <c r="D13" s="21">
        <v>2</v>
      </c>
      <c r="E13" s="21">
        <v>0</v>
      </c>
      <c r="F13" s="21">
        <v>10</v>
      </c>
      <c r="G13" s="21">
        <v>219</v>
      </c>
      <c r="H13" s="21">
        <v>0</v>
      </c>
      <c r="I13" s="21">
        <v>219</v>
      </c>
    </row>
    <row r="14" spans="2:9" ht="20.100000000000001" customHeight="1" thickBot="1" x14ac:dyDescent="0.25">
      <c r="B14" s="4" t="s">
        <v>25</v>
      </c>
      <c r="C14" s="21">
        <v>18</v>
      </c>
      <c r="D14" s="21">
        <v>1</v>
      </c>
      <c r="E14" s="21">
        <v>1</v>
      </c>
      <c r="F14" s="21">
        <v>20</v>
      </c>
      <c r="G14" s="21">
        <v>567</v>
      </c>
      <c r="H14" s="21">
        <v>76</v>
      </c>
      <c r="I14" s="21">
        <v>643</v>
      </c>
    </row>
    <row r="15" spans="2:9" ht="20.100000000000001" customHeight="1" thickBot="1" x14ac:dyDescent="0.25">
      <c r="B15" s="4" t="s">
        <v>26</v>
      </c>
      <c r="C15" s="21">
        <v>23</v>
      </c>
      <c r="D15" s="21">
        <v>46</v>
      </c>
      <c r="E15" s="21">
        <v>21</v>
      </c>
      <c r="F15" s="21">
        <v>90</v>
      </c>
      <c r="G15" s="21">
        <v>716</v>
      </c>
      <c r="H15" s="21">
        <v>56</v>
      </c>
      <c r="I15" s="21">
        <v>772</v>
      </c>
    </row>
    <row r="16" spans="2:9" ht="20.100000000000001" customHeight="1" thickBot="1" x14ac:dyDescent="0.25">
      <c r="B16" s="4" t="s">
        <v>27</v>
      </c>
      <c r="C16" s="21">
        <v>14</v>
      </c>
      <c r="D16" s="21">
        <v>6</v>
      </c>
      <c r="E16" s="21">
        <v>5</v>
      </c>
      <c r="F16" s="21">
        <v>25</v>
      </c>
      <c r="G16" s="21">
        <v>205</v>
      </c>
      <c r="H16" s="21">
        <v>14</v>
      </c>
      <c r="I16" s="21">
        <v>219</v>
      </c>
    </row>
    <row r="17" spans="2:9" ht="20.100000000000001" customHeight="1" thickBot="1" x14ac:dyDescent="0.25">
      <c r="B17" s="4" t="s">
        <v>28</v>
      </c>
      <c r="C17" s="21">
        <v>3</v>
      </c>
      <c r="D17" s="21">
        <v>20</v>
      </c>
      <c r="E17" s="21">
        <v>0</v>
      </c>
      <c r="F17" s="21">
        <v>23</v>
      </c>
      <c r="G17" s="21">
        <v>435</v>
      </c>
      <c r="H17" s="21">
        <v>6</v>
      </c>
      <c r="I17" s="21">
        <v>441</v>
      </c>
    </row>
    <row r="18" spans="2:9" ht="20.100000000000001" customHeight="1" thickBot="1" x14ac:dyDescent="0.25">
      <c r="B18" s="4" t="s">
        <v>29</v>
      </c>
      <c r="C18" s="21">
        <v>13</v>
      </c>
      <c r="D18" s="21">
        <v>0</v>
      </c>
      <c r="E18" s="21">
        <v>1</v>
      </c>
      <c r="F18" s="21">
        <v>14</v>
      </c>
      <c r="G18" s="21">
        <v>379</v>
      </c>
      <c r="H18" s="21">
        <v>77</v>
      </c>
      <c r="I18" s="21">
        <v>456</v>
      </c>
    </row>
    <row r="19" spans="2:9" ht="20.100000000000001" customHeight="1" thickBot="1" x14ac:dyDescent="0.25">
      <c r="B19" s="4" t="s">
        <v>30</v>
      </c>
      <c r="C19" s="21">
        <v>36</v>
      </c>
      <c r="D19" s="21">
        <v>25</v>
      </c>
      <c r="E19" s="21">
        <v>9</v>
      </c>
      <c r="F19" s="21">
        <v>70</v>
      </c>
      <c r="G19" s="21">
        <v>1558</v>
      </c>
      <c r="H19" s="21">
        <v>272</v>
      </c>
      <c r="I19" s="21">
        <v>1830</v>
      </c>
    </row>
    <row r="20" spans="2:9" ht="20.100000000000001" customHeight="1" thickBot="1" x14ac:dyDescent="0.25">
      <c r="B20" s="4" t="s">
        <v>31</v>
      </c>
      <c r="C20" s="21">
        <v>114</v>
      </c>
      <c r="D20" s="21">
        <v>33</v>
      </c>
      <c r="E20" s="21">
        <v>91</v>
      </c>
      <c r="F20" s="21">
        <v>238</v>
      </c>
      <c r="G20" s="21">
        <v>1312</v>
      </c>
      <c r="H20" s="21">
        <v>63</v>
      </c>
      <c r="I20" s="21">
        <v>1375</v>
      </c>
    </row>
    <row r="21" spans="2:9" ht="20.100000000000001" customHeight="1" thickBot="1" x14ac:dyDescent="0.25">
      <c r="B21" s="4" t="s">
        <v>32</v>
      </c>
      <c r="C21" s="21">
        <v>0</v>
      </c>
      <c r="D21" s="21">
        <v>12</v>
      </c>
      <c r="E21" s="21">
        <v>19</v>
      </c>
      <c r="F21" s="21">
        <v>31</v>
      </c>
      <c r="G21" s="21">
        <v>152</v>
      </c>
      <c r="H21" s="21">
        <v>27</v>
      </c>
      <c r="I21" s="21">
        <v>179</v>
      </c>
    </row>
    <row r="22" spans="2:9" ht="20.100000000000001" customHeight="1" thickBot="1" x14ac:dyDescent="0.25">
      <c r="B22" s="4" t="s">
        <v>33</v>
      </c>
      <c r="C22" s="21">
        <v>6</v>
      </c>
      <c r="D22" s="21">
        <v>6</v>
      </c>
      <c r="E22" s="21">
        <v>0</v>
      </c>
      <c r="F22" s="21">
        <v>12</v>
      </c>
      <c r="G22" s="21">
        <v>528</v>
      </c>
      <c r="H22" s="21">
        <v>42</v>
      </c>
      <c r="I22" s="21">
        <v>570</v>
      </c>
    </row>
    <row r="23" spans="2:9" ht="20.100000000000001" customHeight="1" thickBot="1" x14ac:dyDescent="0.25">
      <c r="B23" s="4" t="s">
        <v>34</v>
      </c>
      <c r="C23" s="21">
        <v>60</v>
      </c>
      <c r="D23" s="21">
        <v>53</v>
      </c>
      <c r="E23" s="21">
        <v>13</v>
      </c>
      <c r="F23" s="21">
        <v>126</v>
      </c>
      <c r="G23" s="21">
        <v>2510</v>
      </c>
      <c r="H23" s="21">
        <v>48</v>
      </c>
      <c r="I23" s="21">
        <v>2558</v>
      </c>
    </row>
    <row r="24" spans="2:9" ht="20.100000000000001" customHeight="1" thickBot="1" x14ac:dyDescent="0.25">
      <c r="B24" s="4" t="s">
        <v>35</v>
      </c>
      <c r="C24" s="21">
        <v>3</v>
      </c>
      <c r="D24" s="21">
        <v>0</v>
      </c>
      <c r="E24" s="21">
        <v>0</v>
      </c>
      <c r="F24" s="21">
        <v>3</v>
      </c>
      <c r="G24" s="21">
        <v>486</v>
      </c>
      <c r="H24" s="21">
        <v>34</v>
      </c>
      <c r="I24" s="21">
        <v>520</v>
      </c>
    </row>
    <row r="25" spans="2:9" ht="20.100000000000001" customHeight="1" thickBot="1" x14ac:dyDescent="0.25">
      <c r="B25" s="4" t="s">
        <v>36</v>
      </c>
      <c r="C25" s="21">
        <v>2</v>
      </c>
      <c r="D25" s="21">
        <v>3</v>
      </c>
      <c r="E25" s="21">
        <v>13</v>
      </c>
      <c r="F25" s="21">
        <v>18</v>
      </c>
      <c r="G25" s="21">
        <v>198</v>
      </c>
      <c r="H25" s="21">
        <v>1</v>
      </c>
      <c r="I25" s="21">
        <v>199</v>
      </c>
    </row>
    <row r="26" spans="2:9" ht="20.100000000000001" customHeight="1" thickBot="1" x14ac:dyDescent="0.25">
      <c r="B26" s="5" t="s">
        <v>37</v>
      </c>
      <c r="C26" s="21">
        <v>5</v>
      </c>
      <c r="D26" s="21">
        <v>18</v>
      </c>
      <c r="E26" s="21">
        <v>1</v>
      </c>
      <c r="F26" s="21">
        <v>24</v>
      </c>
      <c r="G26" s="21">
        <v>453</v>
      </c>
      <c r="H26" s="21">
        <v>42</v>
      </c>
      <c r="I26" s="21">
        <v>495</v>
      </c>
    </row>
    <row r="27" spans="2:9" ht="20.100000000000001" customHeight="1" thickBot="1" x14ac:dyDescent="0.25">
      <c r="B27" s="6" t="s">
        <v>38</v>
      </c>
      <c r="C27" s="22">
        <v>1</v>
      </c>
      <c r="D27" s="22">
        <v>0</v>
      </c>
      <c r="E27" s="22">
        <v>0</v>
      </c>
      <c r="F27" s="22">
        <v>1</v>
      </c>
      <c r="G27" s="22">
        <v>59</v>
      </c>
      <c r="H27" s="22">
        <v>8</v>
      </c>
      <c r="I27" s="22">
        <v>67</v>
      </c>
    </row>
    <row r="28" spans="2:9" ht="20.100000000000001" customHeight="1" thickBot="1" x14ac:dyDescent="0.25">
      <c r="B28" s="7" t="s">
        <v>39</v>
      </c>
      <c r="C28" s="9">
        <v>418</v>
      </c>
      <c r="D28" s="9">
        <v>305</v>
      </c>
      <c r="E28" s="9">
        <v>206</v>
      </c>
      <c r="F28" s="9">
        <v>929</v>
      </c>
      <c r="G28" s="9">
        <v>12415</v>
      </c>
      <c r="H28" s="9">
        <v>880</v>
      </c>
      <c r="I28" s="9">
        <v>13295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4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60"/>
      <c r="C9" s="100" t="s">
        <v>217</v>
      </c>
      <c r="D9" s="101"/>
      <c r="E9" s="101"/>
      <c r="F9" s="101"/>
      <c r="G9" s="101"/>
      <c r="H9" s="102"/>
    </row>
    <row r="10" spans="2:8" ht="41.25" customHeight="1" x14ac:dyDescent="0.2">
      <c r="B10" s="60"/>
      <c r="C10" s="89" t="s">
        <v>218</v>
      </c>
      <c r="D10" s="89"/>
      <c r="E10" s="89" t="s">
        <v>219</v>
      </c>
      <c r="F10" s="89"/>
      <c r="G10" s="89" t="s">
        <v>220</v>
      </c>
      <c r="H10" s="89" t="s">
        <v>76</v>
      </c>
    </row>
    <row r="11" spans="2:8" ht="41.25" customHeight="1" x14ac:dyDescent="0.2">
      <c r="B11" s="60"/>
      <c r="C11" s="17" t="s">
        <v>221</v>
      </c>
      <c r="D11" s="17" t="s">
        <v>222</v>
      </c>
      <c r="E11" s="17" t="s">
        <v>223</v>
      </c>
      <c r="F11" s="17" t="s">
        <v>224</v>
      </c>
      <c r="G11" s="89"/>
      <c r="H11" s="89"/>
    </row>
    <row r="12" spans="2:8" ht="20.100000000000001" customHeight="1" thickBot="1" x14ac:dyDescent="0.25">
      <c r="B12" s="3" t="s">
        <v>22</v>
      </c>
      <c r="C12" s="65">
        <f t="shared" ref="C12:C29" si="0">+C37/K37</f>
        <v>2.4518388791593695E-2</v>
      </c>
      <c r="D12" s="65">
        <f t="shared" ref="D12:D29" si="1">+D37/K37</f>
        <v>0.12191836184830931</v>
      </c>
      <c r="E12" s="65">
        <f t="shared" ref="E12:E29" si="2">+E37/K37</f>
        <v>2.7886299339889533E-2</v>
      </c>
      <c r="F12" s="65">
        <f t="shared" ref="F12:F29" si="3">+F37/K37</f>
        <v>0.33153711437424221</v>
      </c>
      <c r="G12" s="65">
        <f t="shared" ref="G12:G29" si="4">+G37/K37</f>
        <v>0.21217836454263775</v>
      </c>
      <c r="H12" s="65">
        <f>1-C12-D12-E12-F12-G12</f>
        <v>0.28196147110332748</v>
      </c>
    </row>
    <row r="13" spans="2:8" ht="20.100000000000001" customHeight="1" thickBot="1" x14ac:dyDescent="0.25">
      <c r="B13" s="4" t="s">
        <v>23</v>
      </c>
      <c r="C13" s="65">
        <f t="shared" si="0"/>
        <v>1.0090817356205853E-2</v>
      </c>
      <c r="D13" s="65">
        <f t="shared" si="1"/>
        <v>0.12613521695257315</v>
      </c>
      <c r="E13" s="65">
        <f t="shared" si="2"/>
        <v>1.7154389505549948E-2</v>
      </c>
      <c r="F13" s="65">
        <f t="shared" si="3"/>
        <v>0.29364278506559033</v>
      </c>
      <c r="G13" s="65">
        <f t="shared" si="4"/>
        <v>0.12209889001009082</v>
      </c>
      <c r="H13" s="65">
        <f t="shared" ref="H13:H29" si="5">1-C13-D13-E13-F13-G13</f>
        <v>0.43087790110998986</v>
      </c>
    </row>
    <row r="14" spans="2:8" ht="20.100000000000001" customHeight="1" thickBot="1" x14ac:dyDescent="0.25">
      <c r="B14" s="4" t="s">
        <v>24</v>
      </c>
      <c r="C14" s="65">
        <f t="shared" si="0"/>
        <v>1.794453507340946E-2</v>
      </c>
      <c r="D14" s="65">
        <f t="shared" si="1"/>
        <v>0.15171288743882544</v>
      </c>
      <c r="E14" s="65">
        <f t="shared" si="2"/>
        <v>1.6313213703099509E-2</v>
      </c>
      <c r="F14" s="65">
        <f t="shared" si="3"/>
        <v>0.35725938009787928</v>
      </c>
      <c r="G14" s="65">
        <f t="shared" si="4"/>
        <v>0.30505709624796085</v>
      </c>
      <c r="H14" s="65">
        <f t="shared" si="5"/>
        <v>0.15171288743882549</v>
      </c>
    </row>
    <row r="15" spans="2:8" ht="20.100000000000001" customHeight="1" thickBot="1" x14ac:dyDescent="0.25">
      <c r="B15" s="4" t="s">
        <v>25</v>
      </c>
      <c r="C15" s="65">
        <f t="shared" si="0"/>
        <v>1.1579818031430935E-2</v>
      </c>
      <c r="D15" s="65">
        <f t="shared" si="1"/>
        <v>0.16211745244003309</v>
      </c>
      <c r="E15" s="65">
        <f t="shared" si="2"/>
        <v>1.6542597187758478E-2</v>
      </c>
      <c r="F15" s="65">
        <f t="shared" si="3"/>
        <v>0.53184449958643509</v>
      </c>
      <c r="G15" s="65">
        <f t="shared" si="4"/>
        <v>0.18610421836228289</v>
      </c>
      <c r="H15" s="65">
        <f t="shared" si="5"/>
        <v>9.1811414392059504E-2</v>
      </c>
    </row>
    <row r="16" spans="2:8" ht="20.100000000000001" customHeight="1" thickBot="1" x14ac:dyDescent="0.25">
      <c r="B16" s="4" t="s">
        <v>26</v>
      </c>
      <c r="C16" s="65">
        <f t="shared" si="0"/>
        <v>3.951975987993997E-2</v>
      </c>
      <c r="D16" s="65">
        <f t="shared" si="1"/>
        <v>0.26613306653326663</v>
      </c>
      <c r="E16" s="65">
        <f t="shared" si="2"/>
        <v>4.5022511255627812E-2</v>
      </c>
      <c r="F16" s="65">
        <f t="shared" si="3"/>
        <v>0.38619309654827416</v>
      </c>
      <c r="G16" s="65">
        <f t="shared" si="4"/>
        <v>8.95447723861931E-2</v>
      </c>
      <c r="H16" s="65">
        <f t="shared" si="5"/>
        <v>0.17358679339669833</v>
      </c>
    </row>
    <row r="17" spans="2:8" ht="20.100000000000001" customHeight="1" thickBot="1" x14ac:dyDescent="0.25">
      <c r="B17" s="4" t="s">
        <v>27</v>
      </c>
      <c r="C17" s="65">
        <f t="shared" si="0"/>
        <v>2.5114155251141551E-2</v>
      </c>
      <c r="D17" s="65">
        <f t="shared" si="1"/>
        <v>0.13698630136986301</v>
      </c>
      <c r="E17" s="65">
        <f t="shared" si="2"/>
        <v>5.7077625570776253E-2</v>
      </c>
      <c r="F17" s="65">
        <f t="shared" si="3"/>
        <v>0.5</v>
      </c>
      <c r="G17" s="65">
        <f t="shared" si="4"/>
        <v>0.16894977168949771</v>
      </c>
      <c r="H17" s="65">
        <f t="shared" si="5"/>
        <v>0.11187214611872148</v>
      </c>
    </row>
    <row r="18" spans="2:8" ht="20.100000000000001" customHeight="1" thickBot="1" x14ac:dyDescent="0.25">
      <c r="B18" s="4" t="s">
        <v>28</v>
      </c>
      <c r="C18" s="65">
        <f t="shared" si="0"/>
        <v>2.9225908372827805E-2</v>
      </c>
      <c r="D18" s="65">
        <f t="shared" si="1"/>
        <v>9.4786729857819899E-2</v>
      </c>
      <c r="E18" s="65">
        <f t="shared" si="2"/>
        <v>1.8167456556082148E-2</v>
      </c>
      <c r="F18" s="65">
        <f t="shared" si="3"/>
        <v>0.34834123222748814</v>
      </c>
      <c r="G18" s="65">
        <f t="shared" si="4"/>
        <v>0.29857819905213268</v>
      </c>
      <c r="H18" s="65">
        <f t="shared" si="5"/>
        <v>0.21090047393364941</v>
      </c>
    </row>
    <row r="19" spans="2:8" ht="20.100000000000001" customHeight="1" thickBot="1" x14ac:dyDescent="0.25">
      <c r="B19" s="4" t="s">
        <v>29</v>
      </c>
      <c r="C19" s="65">
        <f t="shared" si="0"/>
        <v>2.913533834586466E-2</v>
      </c>
      <c r="D19" s="65">
        <f t="shared" si="1"/>
        <v>0.16917293233082706</v>
      </c>
      <c r="E19" s="65">
        <f t="shared" si="2"/>
        <v>1.3157894736842105E-2</v>
      </c>
      <c r="F19" s="65">
        <f t="shared" si="3"/>
        <v>0.42857142857142855</v>
      </c>
      <c r="G19" s="65">
        <f t="shared" si="4"/>
        <v>0.25845864661654133</v>
      </c>
      <c r="H19" s="65">
        <f t="shared" si="5"/>
        <v>0.10150375939849621</v>
      </c>
    </row>
    <row r="20" spans="2:8" ht="20.100000000000001" customHeight="1" thickBot="1" x14ac:dyDescent="0.25">
      <c r="B20" s="4" t="s">
        <v>30</v>
      </c>
      <c r="C20" s="65">
        <f t="shared" si="0"/>
        <v>1.7532179316466934E-2</v>
      </c>
      <c r="D20" s="65">
        <f t="shared" si="1"/>
        <v>7.7452285841100754E-2</v>
      </c>
      <c r="E20" s="65">
        <f t="shared" si="2"/>
        <v>1.5534842432312472E-2</v>
      </c>
      <c r="F20" s="65">
        <f t="shared" si="3"/>
        <v>0.40612516644474034</v>
      </c>
      <c r="G20" s="65">
        <f t="shared" si="4"/>
        <v>0.32179316466932978</v>
      </c>
      <c r="H20" s="65">
        <f t="shared" si="5"/>
        <v>0.16156236129604973</v>
      </c>
    </row>
    <row r="21" spans="2:8" ht="20.100000000000001" customHeight="1" thickBot="1" x14ac:dyDescent="0.25">
      <c r="B21" s="4" t="s">
        <v>31</v>
      </c>
      <c r="C21" s="65">
        <f t="shared" si="0"/>
        <v>1.6785564414603441E-2</v>
      </c>
      <c r="D21" s="65">
        <f t="shared" si="1"/>
        <v>0.15065044062106589</v>
      </c>
      <c r="E21" s="65">
        <f t="shared" si="2"/>
        <v>4.9937054133445236E-2</v>
      </c>
      <c r="F21" s="65">
        <f t="shared" si="3"/>
        <v>0.28850188837599666</v>
      </c>
      <c r="G21" s="65">
        <f t="shared" si="4"/>
        <v>0.21233738984473352</v>
      </c>
      <c r="H21" s="65">
        <f t="shared" si="5"/>
        <v>0.28178766261015531</v>
      </c>
    </row>
    <row r="22" spans="2:8" ht="20.100000000000001" customHeight="1" thickBot="1" x14ac:dyDescent="0.25">
      <c r="B22" s="4" t="s">
        <v>32</v>
      </c>
      <c r="C22" s="65">
        <f t="shared" si="0"/>
        <v>8.9285714285714281E-3</v>
      </c>
      <c r="D22" s="65">
        <f t="shared" si="1"/>
        <v>0.17857142857142858</v>
      </c>
      <c r="E22" s="65">
        <f t="shared" si="2"/>
        <v>5.5357142857142855E-2</v>
      </c>
      <c r="F22" s="65">
        <f t="shared" si="3"/>
        <v>0.31964285714285712</v>
      </c>
      <c r="G22" s="65">
        <f t="shared" si="4"/>
        <v>0.23392857142857143</v>
      </c>
      <c r="H22" s="65">
        <f t="shared" si="5"/>
        <v>0.20357142857142857</v>
      </c>
    </row>
    <row r="23" spans="2:8" ht="20.100000000000001" customHeight="1" thickBot="1" x14ac:dyDescent="0.25">
      <c r="B23" s="4" t="s">
        <v>33</v>
      </c>
      <c r="C23" s="65">
        <f t="shared" si="0"/>
        <v>2.5723472668810289E-2</v>
      </c>
      <c r="D23" s="65">
        <f t="shared" si="1"/>
        <v>0.11977491961414791</v>
      </c>
      <c r="E23" s="65">
        <f t="shared" si="2"/>
        <v>9.6463022508038593E-3</v>
      </c>
      <c r="F23" s="65">
        <f t="shared" si="3"/>
        <v>0.45819935691318325</v>
      </c>
      <c r="G23" s="65">
        <f t="shared" si="4"/>
        <v>0.19051446945337622</v>
      </c>
      <c r="H23" s="65">
        <f t="shared" si="5"/>
        <v>0.19614147909967852</v>
      </c>
    </row>
    <row r="24" spans="2:8" ht="20.100000000000001" customHeight="1" thickBot="1" x14ac:dyDescent="0.25">
      <c r="B24" s="4" t="s">
        <v>34</v>
      </c>
      <c r="C24" s="65">
        <f t="shared" si="0"/>
        <v>1.3927097661623108E-2</v>
      </c>
      <c r="D24" s="65">
        <f t="shared" si="1"/>
        <v>3.765474552957359E-2</v>
      </c>
      <c r="E24" s="65">
        <f t="shared" si="2"/>
        <v>2.1664374140302613E-2</v>
      </c>
      <c r="F24" s="65">
        <f t="shared" si="3"/>
        <v>0.43982118294360384</v>
      </c>
      <c r="G24" s="65">
        <f t="shared" si="4"/>
        <v>0.23951169188445667</v>
      </c>
      <c r="H24" s="65">
        <f t="shared" si="5"/>
        <v>0.2474209078404401</v>
      </c>
    </row>
    <row r="25" spans="2:8" ht="20.100000000000001" customHeight="1" thickBot="1" x14ac:dyDescent="0.25">
      <c r="B25" s="4" t="s">
        <v>35</v>
      </c>
      <c r="C25" s="65">
        <f t="shared" si="0"/>
        <v>1.2759170653907496E-2</v>
      </c>
      <c r="D25" s="65">
        <f t="shared" si="1"/>
        <v>0.21291866028708134</v>
      </c>
      <c r="E25" s="65">
        <f t="shared" si="2"/>
        <v>2.3923444976076554E-3</v>
      </c>
      <c r="F25" s="65">
        <f t="shared" si="3"/>
        <v>0.41467304625199364</v>
      </c>
      <c r="G25" s="65">
        <f t="shared" si="4"/>
        <v>0.1762360446570973</v>
      </c>
      <c r="H25" s="65">
        <f t="shared" si="5"/>
        <v>0.18102073365231264</v>
      </c>
    </row>
    <row r="26" spans="2:8" ht="20.100000000000001" customHeight="1" thickBot="1" x14ac:dyDescent="0.25">
      <c r="B26" s="4" t="s">
        <v>36</v>
      </c>
      <c r="C26" s="65">
        <f t="shared" si="0"/>
        <v>4.1237113402061857E-3</v>
      </c>
      <c r="D26" s="65">
        <f t="shared" si="1"/>
        <v>8.6597938144329895E-2</v>
      </c>
      <c r="E26" s="65">
        <f t="shared" si="2"/>
        <v>3.711340206185567E-2</v>
      </c>
      <c r="F26" s="65">
        <f t="shared" si="3"/>
        <v>0.41030927835051545</v>
      </c>
      <c r="G26" s="65">
        <f t="shared" si="4"/>
        <v>0.19381443298969073</v>
      </c>
      <c r="H26" s="65">
        <f t="shared" si="5"/>
        <v>0.26804123711340211</v>
      </c>
    </row>
    <row r="27" spans="2:8" ht="20.100000000000001" customHeight="1" thickBot="1" x14ac:dyDescent="0.25">
      <c r="B27" s="5" t="s">
        <v>37</v>
      </c>
      <c r="C27" s="65">
        <f t="shared" si="0"/>
        <v>1.4072847682119206E-2</v>
      </c>
      <c r="D27" s="65">
        <f t="shared" si="1"/>
        <v>0.20115894039735099</v>
      </c>
      <c r="E27" s="65">
        <f t="shared" si="2"/>
        <v>1.9867549668874173E-2</v>
      </c>
      <c r="F27" s="65">
        <f t="shared" si="3"/>
        <v>0.40976821192052981</v>
      </c>
      <c r="G27" s="65">
        <f t="shared" si="4"/>
        <v>0.2119205298013245</v>
      </c>
      <c r="H27" s="65">
        <f t="shared" si="5"/>
        <v>0.14321192052980122</v>
      </c>
    </row>
    <row r="28" spans="2:8" ht="20.100000000000001" customHeight="1" thickBot="1" x14ac:dyDescent="0.25">
      <c r="B28" s="6" t="s">
        <v>38</v>
      </c>
      <c r="C28" s="65">
        <f t="shared" si="0"/>
        <v>0</v>
      </c>
      <c r="D28" s="65">
        <f t="shared" si="1"/>
        <v>0.22988505747126436</v>
      </c>
      <c r="E28" s="65">
        <f t="shared" si="2"/>
        <v>5.7471264367816091E-3</v>
      </c>
      <c r="F28" s="65">
        <f t="shared" si="3"/>
        <v>0.38505747126436779</v>
      </c>
      <c r="G28" s="65">
        <f t="shared" si="4"/>
        <v>0.14942528735632185</v>
      </c>
      <c r="H28" s="65">
        <f t="shared" si="5"/>
        <v>0.22988505747126439</v>
      </c>
    </row>
    <row r="29" spans="2:8" ht="20.100000000000001" customHeight="1" thickBot="1" x14ac:dyDescent="0.25">
      <c r="B29" s="7" t="s">
        <v>39</v>
      </c>
      <c r="C29" s="66">
        <f t="shared" si="0"/>
        <v>1.9619602467443455E-2</v>
      </c>
      <c r="D29" s="66">
        <f t="shared" si="1"/>
        <v>0.12388622344071282</v>
      </c>
      <c r="E29" s="66">
        <f t="shared" si="2"/>
        <v>2.6530728809687001E-2</v>
      </c>
      <c r="F29" s="66">
        <f t="shared" si="3"/>
        <v>0.37968357322366919</v>
      </c>
      <c r="G29" s="66">
        <f t="shared" si="4"/>
        <v>0.2237262965501485</v>
      </c>
      <c r="H29" s="66">
        <f t="shared" si="5"/>
        <v>0.22655357550833902</v>
      </c>
    </row>
    <row r="30" spans="2:8" x14ac:dyDescent="0.2">
      <c r="B30" s="63"/>
      <c r="C30" s="64"/>
      <c r="D30" s="64"/>
      <c r="E30" s="64"/>
      <c r="F30" s="64"/>
      <c r="G30" s="64"/>
      <c r="H30" s="64"/>
    </row>
    <row r="31" spans="2:8" x14ac:dyDescent="0.2">
      <c r="B31" s="63"/>
      <c r="C31" s="64"/>
      <c r="D31" s="64"/>
      <c r="E31" s="64"/>
      <c r="F31" s="64"/>
      <c r="G31" s="64"/>
      <c r="H31" s="64"/>
    </row>
    <row r="32" spans="2:8" x14ac:dyDescent="0.2">
      <c r="B32" s="63"/>
      <c r="C32" s="64"/>
      <c r="D32" s="64"/>
      <c r="E32" s="64"/>
      <c r="F32" s="64"/>
      <c r="G32" s="64"/>
      <c r="H32" s="64"/>
    </row>
    <row r="33" spans="2:11" x14ac:dyDescent="0.2">
      <c r="B33" s="11"/>
      <c r="C33" s="11"/>
      <c r="D33" s="11"/>
      <c r="E33" s="11"/>
      <c r="F33" s="11"/>
      <c r="G33" s="11"/>
      <c r="H33" s="11"/>
    </row>
    <row r="34" spans="2:11" ht="41.25" customHeight="1" x14ac:dyDescent="0.2">
      <c r="B34" s="60"/>
      <c r="C34" s="103" t="s">
        <v>225</v>
      </c>
      <c r="D34" s="104"/>
      <c r="E34" s="104"/>
      <c r="F34" s="104"/>
      <c r="G34" s="104"/>
      <c r="H34" s="61"/>
    </row>
    <row r="35" spans="2:11" ht="41.25" customHeight="1" x14ac:dyDescent="0.2">
      <c r="B35" s="60"/>
      <c r="C35" s="89" t="s">
        <v>218</v>
      </c>
      <c r="D35" s="89"/>
      <c r="E35" s="89" t="s">
        <v>219</v>
      </c>
      <c r="F35" s="89"/>
      <c r="G35" s="89" t="s">
        <v>220</v>
      </c>
      <c r="H35" s="105"/>
    </row>
    <row r="36" spans="2:11" ht="41.25" customHeight="1" x14ac:dyDescent="0.2">
      <c r="B36" s="60"/>
      <c r="C36" s="17" t="s">
        <v>221</v>
      </c>
      <c r="D36" s="17" t="s">
        <v>222</v>
      </c>
      <c r="E36" s="17" t="s">
        <v>223</v>
      </c>
      <c r="F36" s="17" t="s">
        <v>224</v>
      </c>
      <c r="G36" s="89"/>
      <c r="H36" s="105"/>
      <c r="I36" s="17" t="s">
        <v>226</v>
      </c>
      <c r="J36" s="17" t="s">
        <v>227</v>
      </c>
      <c r="K36" s="67" t="s">
        <v>53</v>
      </c>
    </row>
    <row r="37" spans="2:11" ht="20.100000000000001" customHeight="1" thickBot="1" x14ac:dyDescent="0.25">
      <c r="B37" s="3" t="s">
        <v>22</v>
      </c>
      <c r="C37" s="41">
        <v>182</v>
      </c>
      <c r="D37" s="41">
        <v>905</v>
      </c>
      <c r="E37" s="41">
        <v>207</v>
      </c>
      <c r="F37" s="41">
        <v>2461</v>
      </c>
      <c r="G37" s="41">
        <v>1575</v>
      </c>
      <c r="H37" s="62"/>
      <c r="I37" s="41">
        <v>5858</v>
      </c>
      <c r="J37" s="41">
        <v>10</v>
      </c>
      <c r="K37" s="41">
        <f>I37-J37+G37</f>
        <v>7423</v>
      </c>
    </row>
    <row r="38" spans="2:11" ht="20.100000000000001" customHeight="1" thickBot="1" x14ac:dyDescent="0.25">
      <c r="B38" s="4" t="s">
        <v>23</v>
      </c>
      <c r="C38" s="21">
        <v>10</v>
      </c>
      <c r="D38" s="21">
        <v>125</v>
      </c>
      <c r="E38" s="21">
        <v>17</v>
      </c>
      <c r="F38" s="21">
        <v>291</v>
      </c>
      <c r="G38" s="21">
        <v>121</v>
      </c>
      <c r="H38" s="62"/>
      <c r="I38" s="41">
        <v>870</v>
      </c>
      <c r="J38" s="41">
        <v>0</v>
      </c>
      <c r="K38" s="41">
        <f t="shared" ref="K38:K54" si="6">I38-J38+G38</f>
        <v>991</v>
      </c>
    </row>
    <row r="39" spans="2:11" ht="20.100000000000001" customHeight="1" thickBot="1" x14ac:dyDescent="0.25">
      <c r="B39" s="4" t="s">
        <v>24</v>
      </c>
      <c r="C39" s="21">
        <v>11</v>
      </c>
      <c r="D39" s="21">
        <v>93</v>
      </c>
      <c r="E39" s="21">
        <v>10</v>
      </c>
      <c r="F39" s="21">
        <v>219</v>
      </c>
      <c r="G39" s="21">
        <v>187</v>
      </c>
      <c r="H39" s="62"/>
      <c r="I39" s="41">
        <v>426</v>
      </c>
      <c r="J39" s="41">
        <v>0</v>
      </c>
      <c r="K39" s="41">
        <f t="shared" si="6"/>
        <v>613</v>
      </c>
    </row>
    <row r="40" spans="2:11" ht="20.100000000000001" customHeight="1" thickBot="1" x14ac:dyDescent="0.25">
      <c r="B40" s="4" t="s">
        <v>25</v>
      </c>
      <c r="C40" s="21">
        <v>14</v>
      </c>
      <c r="D40" s="21">
        <v>196</v>
      </c>
      <c r="E40" s="21">
        <v>20</v>
      </c>
      <c r="F40" s="21">
        <v>643</v>
      </c>
      <c r="G40" s="21">
        <v>225</v>
      </c>
      <c r="H40" s="62"/>
      <c r="I40" s="41">
        <v>987</v>
      </c>
      <c r="J40" s="41">
        <v>3</v>
      </c>
      <c r="K40" s="41">
        <f t="shared" si="6"/>
        <v>1209</v>
      </c>
    </row>
    <row r="41" spans="2:11" ht="20.100000000000001" customHeight="1" thickBot="1" x14ac:dyDescent="0.25">
      <c r="B41" s="4" t="s">
        <v>26</v>
      </c>
      <c r="C41" s="21">
        <v>79</v>
      </c>
      <c r="D41" s="21">
        <v>532</v>
      </c>
      <c r="E41" s="21">
        <v>90</v>
      </c>
      <c r="F41" s="21">
        <v>772</v>
      </c>
      <c r="G41" s="21">
        <v>179</v>
      </c>
      <c r="H41" s="62"/>
      <c r="I41" s="41">
        <v>1821</v>
      </c>
      <c r="J41" s="41">
        <v>1</v>
      </c>
      <c r="K41" s="41">
        <f t="shared" si="6"/>
        <v>1999</v>
      </c>
    </row>
    <row r="42" spans="2:11" ht="20.100000000000001" customHeight="1" thickBot="1" x14ac:dyDescent="0.25">
      <c r="B42" s="4" t="s">
        <v>27</v>
      </c>
      <c r="C42" s="21">
        <v>11</v>
      </c>
      <c r="D42" s="21">
        <v>60</v>
      </c>
      <c r="E42" s="21">
        <v>25</v>
      </c>
      <c r="F42" s="21">
        <v>219</v>
      </c>
      <c r="G42" s="21">
        <v>74</v>
      </c>
      <c r="H42" s="62"/>
      <c r="I42" s="41">
        <v>364</v>
      </c>
      <c r="J42" s="41">
        <v>0</v>
      </c>
      <c r="K42" s="41">
        <f t="shared" si="6"/>
        <v>438</v>
      </c>
    </row>
    <row r="43" spans="2:11" ht="20.100000000000001" customHeight="1" thickBot="1" x14ac:dyDescent="0.25">
      <c r="B43" s="4" t="s">
        <v>28</v>
      </c>
      <c r="C43" s="21">
        <v>37</v>
      </c>
      <c r="D43" s="21">
        <v>120</v>
      </c>
      <c r="E43" s="21">
        <v>23</v>
      </c>
      <c r="F43" s="21">
        <v>441</v>
      </c>
      <c r="G43" s="21">
        <v>378</v>
      </c>
      <c r="H43" s="62"/>
      <c r="I43" s="41">
        <v>888</v>
      </c>
      <c r="J43" s="41">
        <v>0</v>
      </c>
      <c r="K43" s="41">
        <f t="shared" si="6"/>
        <v>1266</v>
      </c>
    </row>
    <row r="44" spans="2:11" ht="20.100000000000001" customHeight="1" thickBot="1" x14ac:dyDescent="0.25">
      <c r="B44" s="4" t="s">
        <v>29</v>
      </c>
      <c r="C44" s="21">
        <v>31</v>
      </c>
      <c r="D44" s="21">
        <v>180</v>
      </c>
      <c r="E44" s="21">
        <v>14</v>
      </c>
      <c r="F44" s="21">
        <v>456</v>
      </c>
      <c r="G44" s="21">
        <v>275</v>
      </c>
      <c r="H44" s="62"/>
      <c r="I44" s="41">
        <v>789</v>
      </c>
      <c r="J44" s="41">
        <v>0</v>
      </c>
      <c r="K44" s="41">
        <f t="shared" si="6"/>
        <v>1064</v>
      </c>
    </row>
    <row r="45" spans="2:11" ht="20.100000000000001" customHeight="1" thickBot="1" x14ac:dyDescent="0.25">
      <c r="B45" s="4" t="s">
        <v>30</v>
      </c>
      <c r="C45" s="21">
        <v>79</v>
      </c>
      <c r="D45" s="21">
        <v>349</v>
      </c>
      <c r="E45" s="21">
        <v>70</v>
      </c>
      <c r="F45" s="21">
        <v>1830</v>
      </c>
      <c r="G45" s="21">
        <v>1450</v>
      </c>
      <c r="H45" s="62"/>
      <c r="I45" s="41">
        <v>3057</v>
      </c>
      <c r="J45" s="41">
        <v>1</v>
      </c>
      <c r="K45" s="41">
        <f t="shared" si="6"/>
        <v>4506</v>
      </c>
    </row>
    <row r="46" spans="2:11" ht="20.100000000000001" customHeight="1" thickBot="1" x14ac:dyDescent="0.25">
      <c r="B46" s="4" t="s">
        <v>31</v>
      </c>
      <c r="C46" s="21">
        <v>80</v>
      </c>
      <c r="D46" s="21">
        <v>718</v>
      </c>
      <c r="E46" s="21">
        <v>238</v>
      </c>
      <c r="F46" s="21">
        <v>1375</v>
      </c>
      <c r="G46" s="21">
        <v>1012</v>
      </c>
      <c r="H46" s="62"/>
      <c r="I46" s="41">
        <v>3756</v>
      </c>
      <c r="J46" s="41">
        <v>2</v>
      </c>
      <c r="K46" s="41">
        <f t="shared" si="6"/>
        <v>4766</v>
      </c>
    </row>
    <row r="47" spans="2:11" ht="20.100000000000001" customHeight="1" thickBot="1" x14ac:dyDescent="0.25">
      <c r="B47" s="4" t="s">
        <v>32</v>
      </c>
      <c r="C47" s="21">
        <v>5</v>
      </c>
      <c r="D47" s="21">
        <v>100</v>
      </c>
      <c r="E47" s="21">
        <v>31</v>
      </c>
      <c r="F47" s="21">
        <v>179</v>
      </c>
      <c r="G47" s="21">
        <v>131</v>
      </c>
      <c r="H47" s="62"/>
      <c r="I47" s="41">
        <v>429</v>
      </c>
      <c r="J47" s="41">
        <v>0</v>
      </c>
      <c r="K47" s="41">
        <f t="shared" si="6"/>
        <v>560</v>
      </c>
    </row>
    <row r="48" spans="2:11" ht="20.100000000000001" customHeight="1" thickBot="1" x14ac:dyDescent="0.25">
      <c r="B48" s="4" t="s">
        <v>33</v>
      </c>
      <c r="C48" s="21">
        <v>32</v>
      </c>
      <c r="D48" s="21">
        <v>149</v>
      </c>
      <c r="E48" s="21">
        <v>12</v>
      </c>
      <c r="F48" s="21">
        <v>570</v>
      </c>
      <c r="G48" s="21">
        <v>237</v>
      </c>
      <c r="H48" s="62"/>
      <c r="I48" s="41">
        <v>1007</v>
      </c>
      <c r="J48" s="41">
        <v>0</v>
      </c>
      <c r="K48" s="41">
        <f t="shared" si="6"/>
        <v>1244</v>
      </c>
    </row>
    <row r="49" spans="2:11" ht="20.100000000000001" customHeight="1" thickBot="1" x14ac:dyDescent="0.25">
      <c r="B49" s="4" t="s">
        <v>34</v>
      </c>
      <c r="C49" s="21">
        <v>81</v>
      </c>
      <c r="D49" s="21">
        <v>219</v>
      </c>
      <c r="E49" s="21">
        <v>126</v>
      </c>
      <c r="F49" s="21">
        <v>2558</v>
      </c>
      <c r="G49" s="21">
        <v>1393</v>
      </c>
      <c r="H49" s="62"/>
      <c r="I49" s="41">
        <v>4424</v>
      </c>
      <c r="J49" s="41">
        <v>1</v>
      </c>
      <c r="K49" s="41">
        <f t="shared" si="6"/>
        <v>5816</v>
      </c>
    </row>
    <row r="50" spans="2:11" ht="20.100000000000001" customHeight="1" thickBot="1" x14ac:dyDescent="0.25">
      <c r="B50" s="4" t="s">
        <v>35</v>
      </c>
      <c r="C50" s="21">
        <v>16</v>
      </c>
      <c r="D50" s="21">
        <v>267</v>
      </c>
      <c r="E50" s="21">
        <v>3</v>
      </c>
      <c r="F50" s="21">
        <v>520</v>
      </c>
      <c r="G50" s="21">
        <v>221</v>
      </c>
      <c r="H50" s="62"/>
      <c r="I50" s="41">
        <v>1033</v>
      </c>
      <c r="J50" s="41">
        <v>0</v>
      </c>
      <c r="K50" s="41">
        <f t="shared" si="6"/>
        <v>1254</v>
      </c>
    </row>
    <row r="51" spans="2:11" ht="20.100000000000001" customHeight="1" thickBot="1" x14ac:dyDescent="0.25">
      <c r="B51" s="4" t="s">
        <v>36</v>
      </c>
      <c r="C51" s="21">
        <v>2</v>
      </c>
      <c r="D51" s="21">
        <v>42</v>
      </c>
      <c r="E51" s="21">
        <v>18</v>
      </c>
      <c r="F51" s="21">
        <v>199</v>
      </c>
      <c r="G51" s="21">
        <v>94</v>
      </c>
      <c r="H51" s="62"/>
      <c r="I51" s="41">
        <v>391</v>
      </c>
      <c r="J51" s="41">
        <v>0</v>
      </c>
      <c r="K51" s="41">
        <f t="shared" si="6"/>
        <v>485</v>
      </c>
    </row>
    <row r="52" spans="2:11" ht="20.100000000000001" customHeight="1" thickBot="1" x14ac:dyDescent="0.25">
      <c r="B52" s="5" t="s">
        <v>37</v>
      </c>
      <c r="C52" s="21">
        <v>17</v>
      </c>
      <c r="D52" s="21">
        <v>243</v>
      </c>
      <c r="E52" s="21">
        <v>24</v>
      </c>
      <c r="F52" s="21">
        <v>495</v>
      </c>
      <c r="G52" s="21">
        <v>256</v>
      </c>
      <c r="H52" s="62"/>
      <c r="I52" s="41">
        <v>952</v>
      </c>
      <c r="J52" s="41">
        <v>0</v>
      </c>
      <c r="K52" s="41">
        <f t="shared" si="6"/>
        <v>1208</v>
      </c>
    </row>
    <row r="53" spans="2:11" ht="20.100000000000001" customHeight="1" thickBot="1" x14ac:dyDescent="0.25">
      <c r="B53" s="6" t="s">
        <v>38</v>
      </c>
      <c r="C53" s="22">
        <v>0</v>
      </c>
      <c r="D53" s="22">
        <v>40</v>
      </c>
      <c r="E53" s="22">
        <v>1</v>
      </c>
      <c r="F53" s="22">
        <v>67</v>
      </c>
      <c r="G53" s="22">
        <v>26</v>
      </c>
      <c r="H53" s="62"/>
      <c r="I53" s="41">
        <v>148</v>
      </c>
      <c r="J53" s="41">
        <v>0</v>
      </c>
      <c r="K53" s="41">
        <f t="shared" si="6"/>
        <v>174</v>
      </c>
    </row>
    <row r="54" spans="2:11" ht="20.100000000000001" customHeight="1" thickBot="1" x14ac:dyDescent="0.25">
      <c r="B54" s="7" t="s">
        <v>39</v>
      </c>
      <c r="C54" s="9">
        <v>687</v>
      </c>
      <c r="D54" s="9">
        <v>4338</v>
      </c>
      <c r="E54" s="9">
        <v>929</v>
      </c>
      <c r="F54" s="9">
        <v>13295</v>
      </c>
      <c r="G54" s="9">
        <v>7834</v>
      </c>
      <c r="H54" s="16"/>
      <c r="I54" s="9">
        <v>27200</v>
      </c>
      <c r="J54" s="9">
        <v>18</v>
      </c>
      <c r="K54" s="9">
        <f t="shared" si="6"/>
        <v>35016</v>
      </c>
    </row>
  </sheetData>
  <mergeCells count="10">
    <mergeCell ref="C34:G34"/>
    <mergeCell ref="C35:D35"/>
    <mergeCell ref="E35:F35"/>
    <mergeCell ref="G35:G36"/>
    <mergeCell ref="H35:H36"/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4" t="s">
        <v>69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2:18" ht="76.5" customHeight="1" thickBot="1" x14ac:dyDescent="0.25">
      <c r="C10" s="8" t="s">
        <v>53</v>
      </c>
      <c r="D10" s="8" t="s">
        <v>54</v>
      </c>
      <c r="E10" s="8" t="s">
        <v>55</v>
      </c>
      <c r="F10" s="8" t="s">
        <v>56</v>
      </c>
      <c r="G10" s="8" t="s">
        <v>57</v>
      </c>
      <c r="H10" s="8" t="s">
        <v>58</v>
      </c>
      <c r="I10" s="8" t="s">
        <v>59</v>
      </c>
      <c r="J10" s="8" t="s">
        <v>60</v>
      </c>
      <c r="K10" s="8" t="s">
        <v>61</v>
      </c>
      <c r="L10" s="8" t="s">
        <v>62</v>
      </c>
      <c r="M10" s="8" t="s">
        <v>63</v>
      </c>
      <c r="N10" s="8" t="s">
        <v>64</v>
      </c>
      <c r="O10" s="8" t="s">
        <v>65</v>
      </c>
      <c r="P10" s="8" t="s">
        <v>66</v>
      </c>
      <c r="Q10" s="8" t="s">
        <v>67</v>
      </c>
      <c r="R10" s="8" t="s">
        <v>68</v>
      </c>
    </row>
    <row r="11" spans="2:18" ht="20.100000000000001" customHeight="1" thickBot="1" x14ac:dyDescent="0.25">
      <c r="B11" s="3" t="s">
        <v>22</v>
      </c>
      <c r="C11" s="20">
        <v>8564</v>
      </c>
      <c r="D11" s="21">
        <v>7</v>
      </c>
      <c r="E11" s="21">
        <v>0</v>
      </c>
      <c r="F11" s="21">
        <v>0</v>
      </c>
      <c r="G11" s="21">
        <v>4230</v>
      </c>
      <c r="H11" s="21">
        <v>1445</v>
      </c>
      <c r="I11" s="21">
        <v>224</v>
      </c>
      <c r="J11" s="21">
        <v>415</v>
      </c>
      <c r="K11" s="21">
        <v>68</v>
      </c>
      <c r="L11" s="21">
        <v>261</v>
      </c>
      <c r="M11" s="21">
        <v>46</v>
      </c>
      <c r="N11" s="21">
        <v>7</v>
      </c>
      <c r="O11" s="21">
        <v>64</v>
      </c>
      <c r="P11" s="21">
        <v>483</v>
      </c>
      <c r="Q11" s="21">
        <v>1051</v>
      </c>
      <c r="R11" s="21">
        <v>263</v>
      </c>
    </row>
    <row r="12" spans="2:18" ht="20.100000000000001" customHeight="1" thickBot="1" x14ac:dyDescent="0.25">
      <c r="B12" s="4" t="s">
        <v>23</v>
      </c>
      <c r="C12" s="21">
        <v>1117</v>
      </c>
      <c r="D12" s="21">
        <v>0</v>
      </c>
      <c r="E12" s="21">
        <v>0</v>
      </c>
      <c r="F12" s="21">
        <v>0</v>
      </c>
      <c r="G12" s="21">
        <v>648</v>
      </c>
      <c r="H12" s="21">
        <v>108</v>
      </c>
      <c r="I12" s="21">
        <v>23</v>
      </c>
      <c r="J12" s="21">
        <v>78</v>
      </c>
      <c r="K12" s="21">
        <v>0</v>
      </c>
      <c r="L12" s="21">
        <v>9</v>
      </c>
      <c r="M12" s="21">
        <v>0</v>
      </c>
      <c r="N12" s="21">
        <v>43</v>
      </c>
      <c r="O12" s="21">
        <v>3</v>
      </c>
      <c r="P12" s="21">
        <v>83</v>
      </c>
      <c r="Q12" s="21">
        <v>112</v>
      </c>
      <c r="R12" s="21">
        <v>10</v>
      </c>
    </row>
    <row r="13" spans="2:18" ht="20.100000000000001" customHeight="1" thickBot="1" x14ac:dyDescent="0.25">
      <c r="B13" s="4" t="s">
        <v>24</v>
      </c>
      <c r="C13" s="21">
        <v>806</v>
      </c>
      <c r="D13" s="21">
        <v>1</v>
      </c>
      <c r="E13" s="21">
        <v>0</v>
      </c>
      <c r="F13" s="21">
        <v>0</v>
      </c>
      <c r="G13" s="21">
        <v>359</v>
      </c>
      <c r="H13" s="21">
        <v>113</v>
      </c>
      <c r="I13" s="21">
        <v>39</v>
      </c>
      <c r="J13" s="21">
        <v>76</v>
      </c>
      <c r="K13" s="21">
        <v>9</v>
      </c>
      <c r="L13" s="21">
        <v>11</v>
      </c>
      <c r="M13" s="21">
        <v>0</v>
      </c>
      <c r="N13" s="21">
        <v>1</v>
      </c>
      <c r="O13" s="21">
        <v>2</v>
      </c>
      <c r="P13" s="21">
        <v>77</v>
      </c>
      <c r="Q13" s="21">
        <v>106</v>
      </c>
      <c r="R13" s="21">
        <v>12</v>
      </c>
    </row>
    <row r="14" spans="2:18" ht="20.100000000000001" customHeight="1" thickBot="1" x14ac:dyDescent="0.25">
      <c r="B14" s="4" t="s">
        <v>25</v>
      </c>
      <c r="C14" s="21">
        <v>1369</v>
      </c>
      <c r="D14" s="21">
        <v>1</v>
      </c>
      <c r="E14" s="21">
        <v>0</v>
      </c>
      <c r="F14" s="21">
        <v>0</v>
      </c>
      <c r="G14" s="21">
        <v>718</v>
      </c>
      <c r="H14" s="21">
        <v>102</v>
      </c>
      <c r="I14" s="21">
        <v>78</v>
      </c>
      <c r="J14" s="21">
        <v>129</v>
      </c>
      <c r="K14" s="21">
        <v>19</v>
      </c>
      <c r="L14" s="21">
        <v>14</v>
      </c>
      <c r="M14" s="21">
        <v>9</v>
      </c>
      <c r="N14" s="21">
        <v>3</v>
      </c>
      <c r="O14" s="21">
        <v>4</v>
      </c>
      <c r="P14" s="21">
        <v>145</v>
      </c>
      <c r="Q14" s="21">
        <v>122</v>
      </c>
      <c r="R14" s="21">
        <v>25</v>
      </c>
    </row>
    <row r="15" spans="2:18" ht="20.100000000000001" customHeight="1" thickBot="1" x14ac:dyDescent="0.25">
      <c r="B15" s="4" t="s">
        <v>26</v>
      </c>
      <c r="C15" s="21">
        <v>2210</v>
      </c>
      <c r="D15" s="21">
        <v>2</v>
      </c>
      <c r="E15" s="21">
        <v>0</v>
      </c>
      <c r="F15" s="21">
        <v>0</v>
      </c>
      <c r="G15" s="21">
        <v>1173</v>
      </c>
      <c r="H15" s="21">
        <v>273</v>
      </c>
      <c r="I15" s="21">
        <v>121</v>
      </c>
      <c r="J15" s="21">
        <v>182</v>
      </c>
      <c r="K15" s="21">
        <v>15</v>
      </c>
      <c r="L15" s="21">
        <v>57</v>
      </c>
      <c r="M15" s="21">
        <v>6</v>
      </c>
      <c r="N15" s="21">
        <v>21</v>
      </c>
      <c r="O15" s="21">
        <v>26</v>
      </c>
      <c r="P15" s="21">
        <v>204</v>
      </c>
      <c r="Q15" s="21">
        <v>98</v>
      </c>
      <c r="R15" s="21">
        <v>32</v>
      </c>
    </row>
    <row r="16" spans="2:18" ht="20.100000000000001" customHeight="1" thickBot="1" x14ac:dyDescent="0.25">
      <c r="B16" s="4" t="s">
        <v>27</v>
      </c>
      <c r="C16" s="21">
        <v>456</v>
      </c>
      <c r="D16" s="21">
        <v>1</v>
      </c>
      <c r="E16" s="21">
        <v>0</v>
      </c>
      <c r="F16" s="21">
        <v>0</v>
      </c>
      <c r="G16" s="21">
        <v>186</v>
      </c>
      <c r="H16" s="21">
        <v>91</v>
      </c>
      <c r="I16" s="21">
        <v>1</v>
      </c>
      <c r="J16" s="21">
        <v>33</v>
      </c>
      <c r="K16" s="21">
        <v>0</v>
      </c>
      <c r="L16" s="21">
        <v>11</v>
      </c>
      <c r="M16" s="21">
        <v>1</v>
      </c>
      <c r="N16" s="21">
        <v>5</v>
      </c>
      <c r="O16" s="21">
        <v>0</v>
      </c>
      <c r="P16" s="21">
        <v>61</v>
      </c>
      <c r="Q16" s="21">
        <v>28</v>
      </c>
      <c r="R16" s="21">
        <v>38</v>
      </c>
    </row>
    <row r="17" spans="2:18" ht="20.100000000000001" customHeight="1" thickBot="1" x14ac:dyDescent="0.25">
      <c r="B17" s="4" t="s">
        <v>28</v>
      </c>
      <c r="C17" s="21">
        <v>1320</v>
      </c>
      <c r="D17" s="21">
        <v>0</v>
      </c>
      <c r="E17" s="21">
        <v>0</v>
      </c>
      <c r="F17" s="21">
        <v>0</v>
      </c>
      <c r="G17" s="21">
        <v>681</v>
      </c>
      <c r="H17" s="21">
        <v>222</v>
      </c>
      <c r="I17" s="21">
        <v>25</v>
      </c>
      <c r="J17" s="21">
        <v>49</v>
      </c>
      <c r="K17" s="21">
        <v>8</v>
      </c>
      <c r="L17" s="21">
        <v>5</v>
      </c>
      <c r="M17" s="21">
        <v>4</v>
      </c>
      <c r="N17" s="21">
        <v>58</v>
      </c>
      <c r="O17" s="21">
        <v>11</v>
      </c>
      <c r="P17" s="21">
        <v>86</v>
      </c>
      <c r="Q17" s="21">
        <v>134</v>
      </c>
      <c r="R17" s="21">
        <v>37</v>
      </c>
    </row>
    <row r="18" spans="2:18" ht="20.100000000000001" customHeight="1" thickBot="1" x14ac:dyDescent="0.25">
      <c r="B18" s="4" t="s">
        <v>29</v>
      </c>
      <c r="C18" s="21">
        <v>1540</v>
      </c>
      <c r="D18" s="21">
        <v>0</v>
      </c>
      <c r="E18" s="21">
        <v>0</v>
      </c>
      <c r="F18" s="21">
        <v>0</v>
      </c>
      <c r="G18" s="21">
        <v>731</v>
      </c>
      <c r="H18" s="21">
        <v>496</v>
      </c>
      <c r="I18" s="21">
        <v>63</v>
      </c>
      <c r="J18" s="21">
        <v>2</v>
      </c>
      <c r="K18" s="21">
        <v>5</v>
      </c>
      <c r="L18" s="21">
        <v>30</v>
      </c>
      <c r="M18" s="21">
        <v>1</v>
      </c>
      <c r="N18" s="21">
        <v>1</v>
      </c>
      <c r="O18" s="21">
        <v>15</v>
      </c>
      <c r="P18" s="21">
        <v>31</v>
      </c>
      <c r="Q18" s="21">
        <v>141</v>
      </c>
      <c r="R18" s="21">
        <v>24</v>
      </c>
    </row>
    <row r="19" spans="2:18" ht="20.100000000000001" customHeight="1" thickBot="1" x14ac:dyDescent="0.25">
      <c r="B19" s="4" t="s">
        <v>30</v>
      </c>
      <c r="C19" s="21">
        <v>6271</v>
      </c>
      <c r="D19" s="21">
        <v>5</v>
      </c>
      <c r="E19" s="21">
        <v>1</v>
      </c>
      <c r="F19" s="21">
        <v>0</v>
      </c>
      <c r="G19" s="21">
        <v>2915</v>
      </c>
      <c r="H19" s="21">
        <v>1042</v>
      </c>
      <c r="I19" s="21">
        <v>291</v>
      </c>
      <c r="J19" s="21">
        <v>598</v>
      </c>
      <c r="K19" s="21">
        <v>101</v>
      </c>
      <c r="L19" s="21">
        <v>60</v>
      </c>
      <c r="M19" s="21">
        <v>30</v>
      </c>
      <c r="N19" s="21">
        <v>97</v>
      </c>
      <c r="O19" s="21">
        <v>26</v>
      </c>
      <c r="P19" s="21">
        <v>325</v>
      </c>
      <c r="Q19" s="21">
        <v>496</v>
      </c>
      <c r="R19" s="21">
        <v>284</v>
      </c>
    </row>
    <row r="20" spans="2:18" ht="20.100000000000001" customHeight="1" thickBot="1" x14ac:dyDescent="0.25">
      <c r="B20" s="4" t="s">
        <v>31</v>
      </c>
      <c r="C20" s="21">
        <v>5640</v>
      </c>
      <c r="D20" s="21">
        <v>0</v>
      </c>
      <c r="E20" s="21">
        <v>0</v>
      </c>
      <c r="F20" s="21">
        <v>0</v>
      </c>
      <c r="G20" s="21">
        <v>2943</v>
      </c>
      <c r="H20" s="21">
        <v>1002</v>
      </c>
      <c r="I20" s="21">
        <v>191</v>
      </c>
      <c r="J20" s="21">
        <v>193</v>
      </c>
      <c r="K20" s="21">
        <v>19</v>
      </c>
      <c r="L20" s="21">
        <v>59</v>
      </c>
      <c r="M20" s="21">
        <v>4</v>
      </c>
      <c r="N20" s="21">
        <v>19</v>
      </c>
      <c r="O20" s="21">
        <v>27</v>
      </c>
      <c r="P20" s="21">
        <v>355</v>
      </c>
      <c r="Q20" s="21">
        <v>656</v>
      </c>
      <c r="R20" s="21">
        <v>172</v>
      </c>
    </row>
    <row r="21" spans="2:18" ht="20.100000000000001" customHeight="1" thickBot="1" x14ac:dyDescent="0.25">
      <c r="B21" s="4" t="s">
        <v>32</v>
      </c>
      <c r="C21" s="21">
        <v>638</v>
      </c>
      <c r="D21" s="21">
        <v>0</v>
      </c>
      <c r="E21" s="21">
        <v>0</v>
      </c>
      <c r="F21" s="21">
        <v>0</v>
      </c>
      <c r="G21" s="21">
        <v>175</v>
      </c>
      <c r="H21" s="21">
        <v>124</v>
      </c>
      <c r="I21" s="21">
        <v>35</v>
      </c>
      <c r="J21" s="21">
        <v>103</v>
      </c>
      <c r="K21" s="21">
        <v>1</v>
      </c>
      <c r="L21" s="21">
        <v>29</v>
      </c>
      <c r="M21" s="21">
        <v>5</v>
      </c>
      <c r="N21" s="21">
        <v>16</v>
      </c>
      <c r="O21" s="21">
        <v>4</v>
      </c>
      <c r="P21" s="21">
        <v>90</v>
      </c>
      <c r="Q21" s="21">
        <v>53</v>
      </c>
      <c r="R21" s="21">
        <v>3</v>
      </c>
    </row>
    <row r="22" spans="2:18" ht="20.100000000000001" customHeight="1" thickBot="1" x14ac:dyDescent="0.25">
      <c r="B22" s="4" t="s">
        <v>33</v>
      </c>
      <c r="C22" s="21">
        <v>1756</v>
      </c>
      <c r="D22" s="21">
        <v>3</v>
      </c>
      <c r="E22" s="21">
        <v>0</v>
      </c>
      <c r="F22" s="21">
        <v>0</v>
      </c>
      <c r="G22" s="21">
        <v>924</v>
      </c>
      <c r="H22" s="21">
        <v>238</v>
      </c>
      <c r="I22" s="21">
        <v>66</v>
      </c>
      <c r="J22" s="21">
        <v>142</v>
      </c>
      <c r="K22" s="21">
        <v>6</v>
      </c>
      <c r="L22" s="21">
        <v>49</v>
      </c>
      <c r="M22" s="21">
        <v>4</v>
      </c>
      <c r="N22" s="21">
        <v>11</v>
      </c>
      <c r="O22" s="21">
        <v>3</v>
      </c>
      <c r="P22" s="21">
        <v>117</v>
      </c>
      <c r="Q22" s="21">
        <v>187</v>
      </c>
      <c r="R22" s="21">
        <v>6</v>
      </c>
    </row>
    <row r="23" spans="2:18" ht="20.100000000000001" customHeight="1" thickBot="1" x14ac:dyDescent="0.25">
      <c r="B23" s="4" t="s">
        <v>34</v>
      </c>
      <c r="C23" s="21">
        <v>6522</v>
      </c>
      <c r="D23" s="21">
        <v>2</v>
      </c>
      <c r="E23" s="21">
        <v>0</v>
      </c>
      <c r="F23" s="21">
        <v>0</v>
      </c>
      <c r="G23" s="21">
        <v>3511</v>
      </c>
      <c r="H23" s="21">
        <v>459</v>
      </c>
      <c r="I23" s="21">
        <v>350</v>
      </c>
      <c r="J23" s="21">
        <v>474</v>
      </c>
      <c r="K23" s="21">
        <v>32</v>
      </c>
      <c r="L23" s="21">
        <v>41</v>
      </c>
      <c r="M23" s="21">
        <v>48</v>
      </c>
      <c r="N23" s="21">
        <v>4</v>
      </c>
      <c r="O23" s="21">
        <v>12</v>
      </c>
      <c r="P23" s="21">
        <v>339</v>
      </c>
      <c r="Q23" s="21">
        <v>1039</v>
      </c>
      <c r="R23" s="21">
        <v>211</v>
      </c>
    </row>
    <row r="24" spans="2:18" ht="20.100000000000001" customHeight="1" thickBot="1" x14ac:dyDescent="0.25">
      <c r="B24" s="4" t="s">
        <v>35</v>
      </c>
      <c r="C24" s="21">
        <v>1590</v>
      </c>
      <c r="D24" s="21">
        <v>1</v>
      </c>
      <c r="E24" s="21">
        <v>0</v>
      </c>
      <c r="F24" s="21">
        <v>0</v>
      </c>
      <c r="G24" s="21">
        <v>940</v>
      </c>
      <c r="H24" s="21">
        <v>97</v>
      </c>
      <c r="I24" s="21">
        <v>62</v>
      </c>
      <c r="J24" s="21">
        <v>71</v>
      </c>
      <c r="K24" s="21">
        <v>2</v>
      </c>
      <c r="L24" s="21">
        <v>5</v>
      </c>
      <c r="M24" s="21">
        <v>15</v>
      </c>
      <c r="N24" s="21">
        <v>5</v>
      </c>
      <c r="O24" s="21">
        <v>4</v>
      </c>
      <c r="P24" s="21">
        <v>198</v>
      </c>
      <c r="Q24" s="21">
        <v>162</v>
      </c>
      <c r="R24" s="21">
        <v>28</v>
      </c>
    </row>
    <row r="25" spans="2:18" ht="20.100000000000001" customHeight="1" thickBot="1" x14ac:dyDescent="0.25">
      <c r="B25" s="4" t="s">
        <v>36</v>
      </c>
      <c r="C25" s="21">
        <v>480</v>
      </c>
      <c r="D25" s="21">
        <v>0</v>
      </c>
      <c r="E25" s="21">
        <v>0</v>
      </c>
      <c r="F25" s="21">
        <v>0</v>
      </c>
      <c r="G25" s="21">
        <v>238</v>
      </c>
      <c r="H25" s="21">
        <v>49</v>
      </c>
      <c r="I25" s="21">
        <v>63</v>
      </c>
      <c r="J25" s="21">
        <v>28</v>
      </c>
      <c r="K25" s="21">
        <v>4</v>
      </c>
      <c r="L25" s="21">
        <v>0</v>
      </c>
      <c r="M25" s="21">
        <v>0</v>
      </c>
      <c r="N25" s="21">
        <v>3</v>
      </c>
      <c r="O25" s="21">
        <v>0</v>
      </c>
      <c r="P25" s="21">
        <v>18</v>
      </c>
      <c r="Q25" s="21">
        <v>74</v>
      </c>
      <c r="R25" s="21">
        <v>3</v>
      </c>
    </row>
    <row r="26" spans="2:18" ht="20.100000000000001" customHeight="1" thickBot="1" x14ac:dyDescent="0.25">
      <c r="B26" s="5" t="s">
        <v>37</v>
      </c>
      <c r="C26" s="21">
        <v>1445</v>
      </c>
      <c r="D26" s="21">
        <v>0</v>
      </c>
      <c r="E26" s="21">
        <v>0</v>
      </c>
      <c r="F26" s="21">
        <v>0</v>
      </c>
      <c r="G26" s="21">
        <v>791</v>
      </c>
      <c r="H26" s="21">
        <v>149</v>
      </c>
      <c r="I26" s="21">
        <v>81</v>
      </c>
      <c r="J26" s="21">
        <v>66</v>
      </c>
      <c r="K26" s="21">
        <v>19</v>
      </c>
      <c r="L26" s="21">
        <v>17</v>
      </c>
      <c r="M26" s="21">
        <v>12</v>
      </c>
      <c r="N26" s="21">
        <v>12</v>
      </c>
      <c r="O26" s="21">
        <v>5</v>
      </c>
      <c r="P26" s="21">
        <v>197</v>
      </c>
      <c r="Q26" s="21">
        <v>79</v>
      </c>
      <c r="R26" s="21">
        <v>17</v>
      </c>
    </row>
    <row r="27" spans="2:18" ht="20.100000000000001" customHeight="1" thickBot="1" x14ac:dyDescent="0.25">
      <c r="B27" s="6" t="s">
        <v>38</v>
      </c>
      <c r="C27" s="22">
        <v>204</v>
      </c>
      <c r="D27" s="22">
        <v>0</v>
      </c>
      <c r="E27" s="22">
        <v>0</v>
      </c>
      <c r="F27" s="22">
        <v>0</v>
      </c>
      <c r="G27" s="22">
        <v>71</v>
      </c>
      <c r="H27" s="22">
        <v>0</v>
      </c>
      <c r="I27" s="22">
        <v>54</v>
      </c>
      <c r="J27" s="22">
        <v>25</v>
      </c>
      <c r="K27" s="22">
        <v>1</v>
      </c>
      <c r="L27" s="22">
        <v>2</v>
      </c>
      <c r="M27" s="22">
        <v>0</v>
      </c>
      <c r="N27" s="22">
        <v>1</v>
      </c>
      <c r="O27" s="22">
        <v>0</v>
      </c>
      <c r="P27" s="22">
        <v>34</v>
      </c>
      <c r="Q27" s="22">
        <v>13</v>
      </c>
      <c r="R27" s="22">
        <v>3</v>
      </c>
    </row>
    <row r="28" spans="2:18" ht="20.100000000000001" customHeight="1" thickBot="1" x14ac:dyDescent="0.25">
      <c r="B28" s="7" t="s">
        <v>39</v>
      </c>
      <c r="C28" s="9">
        <v>41928</v>
      </c>
      <c r="D28" s="9">
        <v>23</v>
      </c>
      <c r="E28" s="9">
        <v>1</v>
      </c>
      <c r="F28" s="9">
        <v>0</v>
      </c>
      <c r="G28" s="9">
        <v>21234</v>
      </c>
      <c r="H28" s="9">
        <v>6010</v>
      </c>
      <c r="I28" s="9">
        <v>1767</v>
      </c>
      <c r="J28" s="9">
        <v>2664</v>
      </c>
      <c r="K28" s="9">
        <v>309</v>
      </c>
      <c r="L28" s="9">
        <v>660</v>
      </c>
      <c r="M28" s="9">
        <v>185</v>
      </c>
      <c r="N28" s="9">
        <v>307</v>
      </c>
      <c r="O28" s="9">
        <v>206</v>
      </c>
      <c r="P28" s="9">
        <v>2843</v>
      </c>
      <c r="Q28" s="9">
        <v>4551</v>
      </c>
      <c r="R28" s="9">
        <v>1168</v>
      </c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8"/>
  <sheetViews>
    <sheetView topLeftCell="A10"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6" t="s">
        <v>70</v>
      </c>
      <c r="D9" s="74"/>
      <c r="E9" s="74"/>
      <c r="F9" s="77"/>
      <c r="G9" s="76" t="s">
        <v>71</v>
      </c>
      <c r="H9" s="74"/>
      <c r="I9" s="74"/>
      <c r="J9" s="77"/>
      <c r="K9" s="76" t="s">
        <v>72</v>
      </c>
      <c r="L9" s="74"/>
      <c r="M9" s="74"/>
      <c r="N9" s="74"/>
      <c r="O9" s="74"/>
      <c r="P9" s="77"/>
      <c r="Q9" s="76" t="s">
        <v>73</v>
      </c>
      <c r="R9" s="74"/>
      <c r="S9" s="74"/>
      <c r="T9" s="74"/>
      <c r="U9" s="74"/>
      <c r="V9" s="77"/>
    </row>
    <row r="10" spans="2:22" ht="42" customHeight="1" thickBot="1" x14ac:dyDescent="0.25">
      <c r="C10" s="8" t="s">
        <v>53</v>
      </c>
      <c r="D10" s="8" t="s">
        <v>74</v>
      </c>
      <c r="E10" s="8" t="s">
        <v>75</v>
      </c>
      <c r="F10" s="8" t="s">
        <v>76</v>
      </c>
      <c r="G10" s="8" t="s">
        <v>48</v>
      </c>
      <c r="H10" s="8" t="s">
        <v>50</v>
      </c>
      <c r="I10" s="8" t="s">
        <v>51</v>
      </c>
      <c r="J10" s="8" t="s">
        <v>52</v>
      </c>
      <c r="K10" s="8" t="s">
        <v>77</v>
      </c>
      <c r="L10" s="8" t="s">
        <v>78</v>
      </c>
      <c r="M10" s="8" t="s">
        <v>50</v>
      </c>
      <c r="N10" s="8" t="s">
        <v>79</v>
      </c>
      <c r="O10" s="8" t="s">
        <v>80</v>
      </c>
      <c r="P10" s="8" t="s">
        <v>52</v>
      </c>
      <c r="Q10" s="8" t="s">
        <v>77</v>
      </c>
      <c r="R10" s="8" t="s">
        <v>78</v>
      </c>
      <c r="S10" s="8" t="s">
        <v>50</v>
      </c>
      <c r="T10" s="8" t="s">
        <v>79</v>
      </c>
      <c r="U10" s="8" t="s">
        <v>80</v>
      </c>
      <c r="V10" s="8" t="s">
        <v>52</v>
      </c>
    </row>
    <row r="11" spans="2:22" ht="20.100000000000001" customHeight="1" thickBot="1" x14ac:dyDescent="0.25">
      <c r="B11" s="3" t="s">
        <v>22</v>
      </c>
      <c r="C11" s="20">
        <v>716</v>
      </c>
      <c r="D11" s="21">
        <v>286</v>
      </c>
      <c r="E11" s="21">
        <v>239</v>
      </c>
      <c r="F11" s="21">
        <v>191</v>
      </c>
      <c r="G11" s="21">
        <v>157</v>
      </c>
      <c r="H11" s="21">
        <v>1</v>
      </c>
      <c r="I11" s="21">
        <v>161</v>
      </c>
      <c r="J11" s="21">
        <v>19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8</v>
      </c>
      <c r="Q11" s="21">
        <v>197</v>
      </c>
      <c r="R11" s="21">
        <v>91</v>
      </c>
      <c r="S11" s="4">
        <v>8</v>
      </c>
      <c r="T11" s="20">
        <v>29</v>
      </c>
      <c r="U11" s="21">
        <v>202</v>
      </c>
      <c r="V11" s="21">
        <v>428</v>
      </c>
    </row>
    <row r="12" spans="2:22" ht="20.100000000000001" customHeight="1" thickBot="1" x14ac:dyDescent="0.25">
      <c r="B12" s="4" t="s">
        <v>23</v>
      </c>
      <c r="C12" s="21">
        <v>77</v>
      </c>
      <c r="D12" s="21">
        <v>36</v>
      </c>
      <c r="E12" s="21">
        <v>27</v>
      </c>
      <c r="F12" s="21">
        <v>14</v>
      </c>
      <c r="G12" s="21">
        <v>33</v>
      </c>
      <c r="H12" s="21">
        <v>0</v>
      </c>
      <c r="I12" s="21">
        <v>35</v>
      </c>
      <c r="J12" s="21">
        <v>26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29</v>
      </c>
      <c r="R12" s="21">
        <v>12</v>
      </c>
      <c r="S12" s="4">
        <v>0</v>
      </c>
      <c r="T12" s="21">
        <v>0</v>
      </c>
      <c r="U12" s="21">
        <v>15</v>
      </c>
      <c r="V12" s="21">
        <v>84</v>
      </c>
    </row>
    <row r="13" spans="2:22" ht="20.100000000000001" customHeight="1" thickBot="1" x14ac:dyDescent="0.25">
      <c r="B13" s="4" t="s">
        <v>24</v>
      </c>
      <c r="C13" s="21">
        <v>26</v>
      </c>
      <c r="D13" s="21">
        <v>14</v>
      </c>
      <c r="E13" s="21">
        <v>11</v>
      </c>
      <c r="F13" s="21">
        <v>1</v>
      </c>
      <c r="G13" s="21">
        <v>16</v>
      </c>
      <c r="H13" s="21">
        <v>0</v>
      </c>
      <c r="I13" s="21">
        <v>18</v>
      </c>
      <c r="J13" s="21">
        <v>2</v>
      </c>
      <c r="K13" s="21">
        <v>1</v>
      </c>
      <c r="L13" s="21">
        <v>1</v>
      </c>
      <c r="M13" s="21">
        <v>0</v>
      </c>
      <c r="N13" s="21">
        <v>1</v>
      </c>
      <c r="O13" s="21">
        <v>0</v>
      </c>
      <c r="P13" s="21">
        <v>0</v>
      </c>
      <c r="Q13" s="21">
        <v>15</v>
      </c>
      <c r="R13" s="21">
        <v>2</v>
      </c>
      <c r="S13" s="4">
        <v>0</v>
      </c>
      <c r="T13" s="21">
        <v>0</v>
      </c>
      <c r="U13" s="21">
        <v>17</v>
      </c>
      <c r="V13" s="21">
        <v>27</v>
      </c>
    </row>
    <row r="14" spans="2:22" ht="20.100000000000001" customHeight="1" thickBot="1" x14ac:dyDescent="0.25">
      <c r="B14" s="4" t="s">
        <v>25</v>
      </c>
      <c r="C14" s="21">
        <v>38</v>
      </c>
      <c r="D14" s="21">
        <v>23</v>
      </c>
      <c r="E14" s="21">
        <v>11</v>
      </c>
      <c r="F14" s="21">
        <v>4</v>
      </c>
      <c r="G14" s="21">
        <v>27</v>
      </c>
      <c r="H14" s="21">
        <v>0</v>
      </c>
      <c r="I14" s="21">
        <v>27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1</v>
      </c>
      <c r="Q14" s="21">
        <v>27</v>
      </c>
      <c r="R14" s="21">
        <v>16</v>
      </c>
      <c r="S14" s="4">
        <v>0</v>
      </c>
      <c r="T14" s="21">
        <v>14</v>
      </c>
      <c r="U14" s="21">
        <v>40</v>
      </c>
      <c r="V14" s="21">
        <v>57</v>
      </c>
    </row>
    <row r="15" spans="2:22" ht="20.100000000000001" customHeight="1" thickBot="1" x14ac:dyDescent="0.25">
      <c r="B15" s="4" t="s">
        <v>26</v>
      </c>
      <c r="C15" s="21">
        <v>218</v>
      </c>
      <c r="D15" s="21">
        <v>51</v>
      </c>
      <c r="E15" s="21">
        <v>159</v>
      </c>
      <c r="F15" s="21">
        <v>8</v>
      </c>
      <c r="G15" s="21">
        <v>140</v>
      </c>
      <c r="H15" s="21">
        <v>0</v>
      </c>
      <c r="I15" s="21">
        <v>138</v>
      </c>
      <c r="J15" s="21">
        <v>19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7</v>
      </c>
      <c r="Q15" s="21">
        <v>112</v>
      </c>
      <c r="R15" s="21">
        <v>27</v>
      </c>
      <c r="S15" s="4">
        <v>0</v>
      </c>
      <c r="T15" s="21">
        <v>9</v>
      </c>
      <c r="U15" s="21">
        <v>92</v>
      </c>
      <c r="V15" s="21">
        <v>253</v>
      </c>
    </row>
    <row r="16" spans="2:22" ht="20.100000000000001" customHeight="1" thickBot="1" x14ac:dyDescent="0.25">
      <c r="B16" s="4" t="s">
        <v>27</v>
      </c>
      <c r="C16" s="21">
        <v>18</v>
      </c>
      <c r="D16" s="21">
        <v>10</v>
      </c>
      <c r="E16" s="21">
        <v>2</v>
      </c>
      <c r="F16" s="21">
        <v>6</v>
      </c>
      <c r="G16" s="21">
        <v>6</v>
      </c>
      <c r="H16" s="21">
        <v>0</v>
      </c>
      <c r="I16" s="21">
        <v>6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10</v>
      </c>
      <c r="R16" s="21">
        <v>0</v>
      </c>
      <c r="S16" s="4">
        <v>0</v>
      </c>
      <c r="T16" s="21">
        <v>0</v>
      </c>
      <c r="U16" s="21">
        <v>7</v>
      </c>
      <c r="V16" s="21">
        <v>17</v>
      </c>
    </row>
    <row r="17" spans="2:22" ht="20.100000000000001" customHeight="1" thickBot="1" x14ac:dyDescent="0.25">
      <c r="B17" s="4" t="s">
        <v>28</v>
      </c>
      <c r="C17" s="21">
        <v>169</v>
      </c>
      <c r="D17" s="21">
        <v>36</v>
      </c>
      <c r="E17" s="21">
        <v>20</v>
      </c>
      <c r="F17" s="21">
        <v>113</v>
      </c>
      <c r="G17" s="21">
        <v>23</v>
      </c>
      <c r="H17" s="21">
        <v>0</v>
      </c>
      <c r="I17" s="21">
        <v>25</v>
      </c>
      <c r="J17" s="21">
        <v>3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12</v>
      </c>
      <c r="Q17" s="21">
        <v>18</v>
      </c>
      <c r="R17" s="21">
        <v>13</v>
      </c>
      <c r="S17" s="4">
        <v>0</v>
      </c>
      <c r="T17" s="21">
        <v>0</v>
      </c>
      <c r="U17" s="21">
        <v>11</v>
      </c>
      <c r="V17" s="21">
        <v>55</v>
      </c>
    </row>
    <row r="18" spans="2:22" ht="20.100000000000001" customHeight="1" thickBot="1" x14ac:dyDescent="0.25">
      <c r="B18" s="4" t="s">
        <v>29</v>
      </c>
      <c r="C18" s="21">
        <v>83</v>
      </c>
      <c r="D18" s="21">
        <v>47</v>
      </c>
      <c r="E18" s="21">
        <v>14</v>
      </c>
      <c r="F18" s="21">
        <v>22</v>
      </c>
      <c r="G18" s="21">
        <v>13</v>
      </c>
      <c r="H18" s="21">
        <v>0</v>
      </c>
      <c r="I18" s="21">
        <v>11</v>
      </c>
      <c r="J18" s="21">
        <v>13</v>
      </c>
      <c r="K18" s="21">
        <v>0</v>
      </c>
      <c r="L18" s="21">
        <v>0</v>
      </c>
      <c r="M18" s="21">
        <v>0</v>
      </c>
      <c r="N18" s="21">
        <v>0</v>
      </c>
      <c r="O18" s="21">
        <v>6</v>
      </c>
      <c r="P18" s="21">
        <v>20</v>
      </c>
      <c r="Q18" s="21">
        <v>27</v>
      </c>
      <c r="R18" s="21">
        <v>11</v>
      </c>
      <c r="S18" s="4">
        <v>0</v>
      </c>
      <c r="T18" s="21">
        <v>2</v>
      </c>
      <c r="U18" s="21">
        <v>21</v>
      </c>
      <c r="V18" s="21">
        <v>71</v>
      </c>
    </row>
    <row r="19" spans="2:22" ht="20.100000000000001" customHeight="1" thickBot="1" x14ac:dyDescent="0.25">
      <c r="B19" s="4" t="s">
        <v>30</v>
      </c>
      <c r="C19" s="21">
        <v>201</v>
      </c>
      <c r="D19" s="21">
        <v>108</v>
      </c>
      <c r="E19" s="21">
        <v>47</v>
      </c>
      <c r="F19" s="21">
        <v>46</v>
      </c>
      <c r="G19" s="21">
        <v>79</v>
      </c>
      <c r="H19" s="21">
        <v>0</v>
      </c>
      <c r="I19" s="21">
        <v>72</v>
      </c>
      <c r="J19" s="21">
        <v>16</v>
      </c>
      <c r="K19" s="21">
        <v>3</v>
      </c>
      <c r="L19" s="21">
        <v>0</v>
      </c>
      <c r="M19" s="21">
        <v>0</v>
      </c>
      <c r="N19" s="21">
        <v>0</v>
      </c>
      <c r="O19" s="21">
        <v>2</v>
      </c>
      <c r="P19" s="21">
        <v>8</v>
      </c>
      <c r="Q19" s="21">
        <v>50</v>
      </c>
      <c r="R19" s="21">
        <v>10</v>
      </c>
      <c r="S19" s="4">
        <v>1</v>
      </c>
      <c r="T19" s="21">
        <v>3</v>
      </c>
      <c r="U19" s="21">
        <v>59</v>
      </c>
      <c r="V19" s="21">
        <v>155</v>
      </c>
    </row>
    <row r="20" spans="2:22" ht="20.100000000000001" customHeight="1" thickBot="1" x14ac:dyDescent="0.25">
      <c r="B20" s="4" t="s">
        <v>31</v>
      </c>
      <c r="C20" s="21">
        <v>300</v>
      </c>
      <c r="D20" s="21">
        <v>154</v>
      </c>
      <c r="E20" s="21">
        <v>116</v>
      </c>
      <c r="F20" s="21">
        <v>30</v>
      </c>
      <c r="G20" s="21">
        <v>61</v>
      </c>
      <c r="H20" s="21">
        <v>0</v>
      </c>
      <c r="I20" s="21">
        <v>65</v>
      </c>
      <c r="J20" s="21">
        <v>8</v>
      </c>
      <c r="K20" s="21">
        <v>1</v>
      </c>
      <c r="L20" s="21">
        <v>1</v>
      </c>
      <c r="M20" s="21">
        <v>0</v>
      </c>
      <c r="N20" s="21">
        <v>0</v>
      </c>
      <c r="O20" s="21">
        <v>0</v>
      </c>
      <c r="P20" s="21">
        <v>1</v>
      </c>
      <c r="Q20" s="21">
        <v>149</v>
      </c>
      <c r="R20" s="21">
        <v>49</v>
      </c>
      <c r="S20" s="4">
        <v>0</v>
      </c>
      <c r="T20" s="21">
        <v>8</v>
      </c>
      <c r="U20" s="21">
        <v>117</v>
      </c>
      <c r="V20" s="21">
        <v>357</v>
      </c>
    </row>
    <row r="21" spans="2:22" ht="20.100000000000001" customHeight="1" thickBot="1" x14ac:dyDescent="0.25">
      <c r="B21" s="4" t="s">
        <v>32</v>
      </c>
      <c r="C21" s="21">
        <v>28</v>
      </c>
      <c r="D21" s="21">
        <v>15</v>
      </c>
      <c r="E21" s="21">
        <v>7</v>
      </c>
      <c r="F21" s="21">
        <v>6</v>
      </c>
      <c r="G21" s="21">
        <v>10</v>
      </c>
      <c r="H21" s="21">
        <v>0</v>
      </c>
      <c r="I21" s="21">
        <v>10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18</v>
      </c>
      <c r="R21" s="21">
        <v>5</v>
      </c>
      <c r="S21" s="4">
        <v>0</v>
      </c>
      <c r="T21" s="21">
        <v>0</v>
      </c>
      <c r="U21" s="21">
        <v>31</v>
      </c>
      <c r="V21" s="21">
        <v>67</v>
      </c>
    </row>
    <row r="22" spans="2:22" ht="20.100000000000001" customHeight="1" thickBot="1" x14ac:dyDescent="0.25">
      <c r="B22" s="4" t="s">
        <v>33</v>
      </c>
      <c r="C22" s="21">
        <v>92</v>
      </c>
      <c r="D22" s="21">
        <v>30</v>
      </c>
      <c r="E22" s="21">
        <v>14</v>
      </c>
      <c r="F22" s="21">
        <v>48</v>
      </c>
      <c r="G22" s="21">
        <v>13</v>
      </c>
      <c r="H22" s="21">
        <v>1</v>
      </c>
      <c r="I22" s="21">
        <v>12</v>
      </c>
      <c r="J22" s="21">
        <v>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20</v>
      </c>
      <c r="R22" s="21">
        <v>5</v>
      </c>
      <c r="S22" s="4">
        <v>0</v>
      </c>
      <c r="T22" s="21">
        <v>4</v>
      </c>
      <c r="U22" s="21">
        <v>22</v>
      </c>
      <c r="V22" s="21">
        <v>54</v>
      </c>
    </row>
    <row r="23" spans="2:22" ht="20.100000000000001" customHeight="1" thickBot="1" x14ac:dyDescent="0.25">
      <c r="B23" s="4" t="s">
        <v>34</v>
      </c>
      <c r="C23" s="21">
        <v>175</v>
      </c>
      <c r="D23" s="21">
        <v>67</v>
      </c>
      <c r="E23" s="21">
        <v>90</v>
      </c>
      <c r="F23" s="21">
        <v>18</v>
      </c>
      <c r="G23" s="21">
        <v>46</v>
      </c>
      <c r="H23" s="21">
        <v>0</v>
      </c>
      <c r="I23" s="21">
        <v>48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65</v>
      </c>
      <c r="R23" s="21">
        <v>19</v>
      </c>
      <c r="S23" s="4">
        <v>0</v>
      </c>
      <c r="T23" s="21">
        <v>5</v>
      </c>
      <c r="U23" s="21">
        <v>58</v>
      </c>
      <c r="V23" s="21">
        <v>114</v>
      </c>
    </row>
    <row r="24" spans="2:22" ht="20.100000000000001" customHeight="1" thickBot="1" x14ac:dyDescent="0.25">
      <c r="B24" s="4" t="s">
        <v>35</v>
      </c>
      <c r="C24" s="21">
        <v>61</v>
      </c>
      <c r="D24" s="21">
        <v>31</v>
      </c>
      <c r="E24" s="21">
        <v>13</v>
      </c>
      <c r="F24" s="21">
        <v>17</v>
      </c>
      <c r="G24" s="21">
        <v>27</v>
      </c>
      <c r="H24" s="21">
        <v>0</v>
      </c>
      <c r="I24" s="21">
        <v>28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9</v>
      </c>
      <c r="Q24" s="21">
        <v>48</v>
      </c>
      <c r="R24" s="21">
        <v>14</v>
      </c>
      <c r="S24" s="4">
        <v>0</v>
      </c>
      <c r="T24" s="21">
        <v>4</v>
      </c>
      <c r="U24" s="21">
        <v>41</v>
      </c>
      <c r="V24" s="21">
        <v>110</v>
      </c>
    </row>
    <row r="25" spans="2:22" ht="20.100000000000001" customHeight="1" thickBot="1" x14ac:dyDescent="0.25">
      <c r="B25" s="4" t="s">
        <v>36</v>
      </c>
      <c r="C25" s="21">
        <v>5</v>
      </c>
      <c r="D25" s="21">
        <v>2</v>
      </c>
      <c r="E25" s="21">
        <v>2</v>
      </c>
      <c r="F25" s="21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5</v>
      </c>
      <c r="R25" s="21">
        <v>0</v>
      </c>
      <c r="S25" s="4">
        <v>0</v>
      </c>
      <c r="T25" s="21">
        <v>0</v>
      </c>
      <c r="U25" s="21">
        <v>2</v>
      </c>
      <c r="V25" s="21">
        <v>9</v>
      </c>
    </row>
    <row r="26" spans="2:22" ht="20.100000000000001" customHeight="1" thickBot="1" x14ac:dyDescent="0.25">
      <c r="B26" s="5" t="s">
        <v>37</v>
      </c>
      <c r="C26" s="21">
        <v>70</v>
      </c>
      <c r="D26" s="21">
        <v>38</v>
      </c>
      <c r="E26" s="21">
        <v>13</v>
      </c>
      <c r="F26" s="21">
        <v>19</v>
      </c>
      <c r="G26" s="21">
        <v>32</v>
      </c>
      <c r="H26" s="21">
        <v>0</v>
      </c>
      <c r="I26" s="21">
        <v>32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19</v>
      </c>
      <c r="R26" s="21">
        <v>11</v>
      </c>
      <c r="S26" s="4">
        <v>4</v>
      </c>
      <c r="T26" s="21">
        <v>6</v>
      </c>
      <c r="U26" s="21">
        <v>22</v>
      </c>
      <c r="V26" s="21">
        <v>50</v>
      </c>
    </row>
    <row r="27" spans="2:22" ht="20.100000000000001" customHeight="1" thickBot="1" x14ac:dyDescent="0.25">
      <c r="B27" s="6" t="s">
        <v>38</v>
      </c>
      <c r="C27" s="22">
        <v>7</v>
      </c>
      <c r="D27" s="22">
        <v>2</v>
      </c>
      <c r="E27" s="22">
        <v>4</v>
      </c>
      <c r="F27" s="22">
        <v>1</v>
      </c>
      <c r="G27" s="22">
        <v>1</v>
      </c>
      <c r="H27" s="22">
        <v>0</v>
      </c>
      <c r="I27" s="22">
        <v>1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v>5</v>
      </c>
      <c r="R27" s="22">
        <v>0</v>
      </c>
      <c r="S27" s="29">
        <v>0</v>
      </c>
      <c r="T27" s="22">
        <v>0</v>
      </c>
      <c r="U27" s="22">
        <v>1</v>
      </c>
      <c r="V27" s="22">
        <v>16</v>
      </c>
    </row>
    <row r="28" spans="2:22" ht="20.100000000000001" customHeight="1" thickBot="1" x14ac:dyDescent="0.25">
      <c r="B28" s="7" t="s">
        <v>39</v>
      </c>
      <c r="C28" s="9">
        <v>2284</v>
      </c>
      <c r="D28" s="9">
        <v>950</v>
      </c>
      <c r="E28" s="9">
        <v>789</v>
      </c>
      <c r="F28" s="9">
        <v>545</v>
      </c>
      <c r="G28" s="9">
        <v>684</v>
      </c>
      <c r="H28" s="9">
        <v>2</v>
      </c>
      <c r="I28" s="9">
        <v>689</v>
      </c>
      <c r="J28" s="9">
        <v>114</v>
      </c>
      <c r="K28" s="9">
        <v>5</v>
      </c>
      <c r="L28" s="9">
        <v>2</v>
      </c>
      <c r="M28" s="9">
        <v>0</v>
      </c>
      <c r="N28" s="9">
        <v>1</v>
      </c>
      <c r="O28" s="9">
        <v>25</v>
      </c>
      <c r="P28" s="9">
        <v>69</v>
      </c>
      <c r="Q28" s="9">
        <v>814</v>
      </c>
      <c r="R28" s="9">
        <v>285</v>
      </c>
      <c r="S28" s="7">
        <v>13</v>
      </c>
      <c r="T28" s="9">
        <v>84</v>
      </c>
      <c r="U28" s="9">
        <v>758</v>
      </c>
      <c r="V28" s="9">
        <v>1924</v>
      </c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" bestFit="1" customWidth="1"/>
    <col min="48" max="48" width="17.125" bestFit="1" customWidth="1"/>
    <col min="49" max="49" width="11.25" bestFit="1" customWidth="1"/>
    <col min="50" max="50" width="14.875" bestFit="1" customWidth="1"/>
    <col min="51" max="54" width="14.875" customWidth="1"/>
    <col min="55" max="55" width="15" bestFit="1" customWidth="1"/>
    <col min="56" max="56" width="17.125" bestFit="1" customWidth="1"/>
    <col min="57" max="57" width="11.25" bestFit="1" customWidth="1"/>
    <col min="58" max="58" width="14.875" bestFit="1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4.875" customWidth="1"/>
    <col min="80" max="80" width="17" bestFit="1" customWidth="1"/>
    <col min="81" max="83" width="14.875" customWidth="1"/>
    <col min="84" max="84" width="17" bestFit="1" customWidth="1"/>
    <col min="85" max="86" width="14.875" customWidth="1"/>
    <col min="87" max="87" width="15" bestFit="1" customWidth="1"/>
    <col min="88" max="88" width="17.125" bestFit="1" customWidth="1"/>
    <col min="89" max="89" width="11.25" bestFit="1" customWidth="1"/>
    <col min="90" max="90" width="14.875" bestFit="1" customWidth="1"/>
  </cols>
  <sheetData>
    <row r="9" spans="2:90" ht="44.25" customHeight="1" thickBot="1" x14ac:dyDescent="0.25">
      <c r="C9" s="76" t="s">
        <v>81</v>
      </c>
      <c r="D9" s="74"/>
      <c r="E9" s="74"/>
      <c r="F9" s="77"/>
      <c r="G9" s="76" t="s">
        <v>82</v>
      </c>
      <c r="H9" s="74"/>
      <c r="I9" s="74"/>
      <c r="J9" s="77"/>
      <c r="K9" s="76" t="s">
        <v>83</v>
      </c>
      <c r="L9" s="74"/>
      <c r="M9" s="74"/>
      <c r="N9" s="77"/>
      <c r="O9" s="76" t="s">
        <v>84</v>
      </c>
      <c r="P9" s="74"/>
      <c r="Q9" s="74"/>
      <c r="R9" s="77"/>
      <c r="S9" s="76" t="s">
        <v>85</v>
      </c>
      <c r="T9" s="74"/>
      <c r="U9" s="74"/>
      <c r="V9" s="77"/>
      <c r="W9" s="76" t="s">
        <v>86</v>
      </c>
      <c r="X9" s="74"/>
      <c r="Y9" s="74"/>
      <c r="Z9" s="77"/>
      <c r="AA9" s="76" t="s">
        <v>87</v>
      </c>
      <c r="AB9" s="74"/>
      <c r="AC9" s="74"/>
      <c r="AD9" s="77"/>
      <c r="AE9" s="76" t="s">
        <v>88</v>
      </c>
      <c r="AF9" s="74"/>
      <c r="AG9" s="74"/>
      <c r="AH9" s="77"/>
      <c r="AI9" s="76" t="s">
        <v>89</v>
      </c>
      <c r="AJ9" s="74"/>
      <c r="AK9" s="74"/>
      <c r="AL9" s="77"/>
      <c r="AM9" s="76" t="s">
        <v>90</v>
      </c>
      <c r="AN9" s="74"/>
      <c r="AO9" s="74"/>
      <c r="AP9" s="77"/>
      <c r="AQ9" s="76" t="s">
        <v>91</v>
      </c>
      <c r="AR9" s="74"/>
      <c r="AS9" s="74"/>
      <c r="AT9" s="77"/>
      <c r="AU9" s="76" t="s">
        <v>92</v>
      </c>
      <c r="AV9" s="74"/>
      <c r="AW9" s="74"/>
      <c r="AX9" s="77"/>
      <c r="AY9" s="76" t="s">
        <v>249</v>
      </c>
      <c r="AZ9" s="74"/>
      <c r="BA9" s="74"/>
      <c r="BB9" s="77"/>
      <c r="BC9" s="76" t="s">
        <v>93</v>
      </c>
      <c r="BD9" s="74"/>
      <c r="BE9" s="74"/>
      <c r="BF9" s="77"/>
      <c r="BG9" s="76" t="s">
        <v>94</v>
      </c>
      <c r="BH9" s="74"/>
      <c r="BI9" s="74"/>
      <c r="BJ9" s="77"/>
      <c r="BK9" s="76" t="s">
        <v>95</v>
      </c>
      <c r="BL9" s="74"/>
      <c r="BM9" s="74"/>
      <c r="BN9" s="77"/>
      <c r="BO9" s="76" t="s">
        <v>96</v>
      </c>
      <c r="BP9" s="74"/>
      <c r="BQ9" s="74"/>
      <c r="BR9" s="77"/>
      <c r="BS9" s="76" t="s">
        <v>97</v>
      </c>
      <c r="BT9" s="74"/>
      <c r="BU9" s="74"/>
      <c r="BV9" s="77"/>
      <c r="BW9" s="76" t="s">
        <v>98</v>
      </c>
      <c r="BX9" s="74"/>
      <c r="BY9" s="74"/>
      <c r="BZ9" s="77"/>
      <c r="CA9" s="76" t="s">
        <v>250</v>
      </c>
      <c r="CB9" s="74"/>
      <c r="CC9" s="74"/>
      <c r="CD9" s="74"/>
      <c r="CE9" s="76" t="s">
        <v>251</v>
      </c>
      <c r="CF9" s="74"/>
      <c r="CG9" s="74"/>
      <c r="CH9" s="74"/>
      <c r="CI9" s="76" t="s">
        <v>99</v>
      </c>
      <c r="CJ9" s="74"/>
      <c r="CK9" s="74"/>
      <c r="CL9" s="77"/>
    </row>
    <row r="10" spans="2:90" ht="42.75" customHeight="1" thickBot="1" x14ac:dyDescent="0.25">
      <c r="C10" s="8" t="s">
        <v>48</v>
      </c>
      <c r="D10" s="8" t="s">
        <v>100</v>
      </c>
      <c r="E10" s="8" t="s">
        <v>51</v>
      </c>
      <c r="F10" s="8" t="s">
        <v>52</v>
      </c>
      <c r="G10" s="8" t="s">
        <v>48</v>
      </c>
      <c r="H10" s="8" t="s">
        <v>100</v>
      </c>
      <c r="I10" s="8" t="s">
        <v>51</v>
      </c>
      <c r="J10" s="8" t="s">
        <v>52</v>
      </c>
      <c r="K10" s="8" t="s">
        <v>48</v>
      </c>
      <c r="L10" s="8" t="s">
        <v>100</v>
      </c>
      <c r="M10" s="8" t="s">
        <v>51</v>
      </c>
      <c r="N10" s="8" t="s">
        <v>52</v>
      </c>
      <c r="O10" s="8" t="s">
        <v>48</v>
      </c>
      <c r="P10" s="8" t="s">
        <v>100</v>
      </c>
      <c r="Q10" s="8" t="s">
        <v>51</v>
      </c>
      <c r="R10" s="8" t="s">
        <v>52</v>
      </c>
      <c r="S10" s="8" t="s">
        <v>48</v>
      </c>
      <c r="T10" s="8" t="s">
        <v>100</v>
      </c>
      <c r="U10" s="8" t="s">
        <v>51</v>
      </c>
      <c r="V10" s="8" t="s">
        <v>52</v>
      </c>
      <c r="W10" s="8" t="s">
        <v>48</v>
      </c>
      <c r="X10" s="8" t="s">
        <v>100</v>
      </c>
      <c r="Y10" s="8" t="s">
        <v>51</v>
      </c>
      <c r="Z10" s="8" t="s">
        <v>52</v>
      </c>
      <c r="AA10" s="8" t="s">
        <v>48</v>
      </c>
      <c r="AB10" s="8" t="s">
        <v>100</v>
      </c>
      <c r="AC10" s="8" t="s">
        <v>51</v>
      </c>
      <c r="AD10" s="8" t="s">
        <v>52</v>
      </c>
      <c r="AE10" s="8" t="s">
        <v>48</v>
      </c>
      <c r="AF10" s="8" t="s">
        <v>100</v>
      </c>
      <c r="AG10" s="8" t="s">
        <v>51</v>
      </c>
      <c r="AH10" s="8" t="s">
        <v>52</v>
      </c>
      <c r="AI10" s="8" t="s">
        <v>48</v>
      </c>
      <c r="AJ10" s="8" t="s">
        <v>100</v>
      </c>
      <c r="AK10" s="8" t="s">
        <v>51</v>
      </c>
      <c r="AL10" s="8" t="s">
        <v>52</v>
      </c>
      <c r="AM10" s="8" t="s">
        <v>48</v>
      </c>
      <c r="AN10" s="8" t="s">
        <v>100</v>
      </c>
      <c r="AO10" s="8" t="s">
        <v>51</v>
      </c>
      <c r="AP10" s="8" t="s">
        <v>52</v>
      </c>
      <c r="AQ10" s="8" t="s">
        <v>48</v>
      </c>
      <c r="AR10" s="8" t="s">
        <v>100</v>
      </c>
      <c r="AS10" s="8" t="s">
        <v>51</v>
      </c>
      <c r="AT10" s="8" t="s">
        <v>52</v>
      </c>
      <c r="AU10" s="8" t="s">
        <v>48</v>
      </c>
      <c r="AV10" s="8" t="s">
        <v>100</v>
      </c>
      <c r="AW10" s="8" t="s">
        <v>51</v>
      </c>
      <c r="AX10" s="8" t="s">
        <v>52</v>
      </c>
      <c r="AY10" s="73" t="s">
        <v>48</v>
      </c>
      <c r="AZ10" s="73" t="s">
        <v>100</v>
      </c>
      <c r="BA10" s="73" t="s">
        <v>51</v>
      </c>
      <c r="BB10" s="73" t="s">
        <v>52</v>
      </c>
      <c r="BC10" s="8" t="s">
        <v>48</v>
      </c>
      <c r="BD10" s="8" t="s">
        <v>100</v>
      </c>
      <c r="BE10" s="8" t="s">
        <v>51</v>
      </c>
      <c r="BF10" s="8" t="s">
        <v>52</v>
      </c>
      <c r="BG10" s="8" t="s">
        <v>48</v>
      </c>
      <c r="BH10" s="8" t="s">
        <v>100</v>
      </c>
      <c r="BI10" s="8" t="s">
        <v>51</v>
      </c>
      <c r="BJ10" s="8" t="s">
        <v>52</v>
      </c>
      <c r="BK10" s="8" t="s">
        <v>48</v>
      </c>
      <c r="BL10" s="8" t="s">
        <v>100</v>
      </c>
      <c r="BM10" s="8" t="s">
        <v>51</v>
      </c>
      <c r="BN10" s="8" t="s">
        <v>52</v>
      </c>
      <c r="BO10" s="8" t="s">
        <v>48</v>
      </c>
      <c r="BP10" s="8" t="s">
        <v>100</v>
      </c>
      <c r="BQ10" s="8" t="s">
        <v>51</v>
      </c>
      <c r="BR10" s="8" t="s">
        <v>52</v>
      </c>
      <c r="BS10" s="8" t="s">
        <v>48</v>
      </c>
      <c r="BT10" s="8" t="s">
        <v>100</v>
      </c>
      <c r="BU10" s="8" t="s">
        <v>51</v>
      </c>
      <c r="BV10" s="8" t="s">
        <v>52</v>
      </c>
      <c r="BW10" s="8" t="s">
        <v>48</v>
      </c>
      <c r="BX10" s="8" t="s">
        <v>100</v>
      </c>
      <c r="BY10" s="8" t="s">
        <v>51</v>
      </c>
      <c r="BZ10" s="8" t="s">
        <v>52</v>
      </c>
      <c r="CA10" s="73" t="s">
        <v>48</v>
      </c>
      <c r="CB10" s="73" t="s">
        <v>100</v>
      </c>
      <c r="CC10" s="73" t="s">
        <v>51</v>
      </c>
      <c r="CD10" s="73" t="s">
        <v>52</v>
      </c>
      <c r="CE10" s="73" t="s">
        <v>48</v>
      </c>
      <c r="CF10" s="73" t="s">
        <v>100</v>
      </c>
      <c r="CG10" s="73" t="s">
        <v>51</v>
      </c>
      <c r="CH10" s="73" t="s">
        <v>52</v>
      </c>
      <c r="CI10" s="8" t="s">
        <v>48</v>
      </c>
      <c r="CJ10" s="8" t="s">
        <v>100</v>
      </c>
      <c r="CK10" s="8" t="s">
        <v>51</v>
      </c>
      <c r="CL10" s="8" t="s">
        <v>52</v>
      </c>
    </row>
    <row r="11" spans="2:90" ht="20.100000000000001" customHeight="1" thickBot="1" x14ac:dyDescent="0.25">
      <c r="B11" s="3" t="s">
        <v>22</v>
      </c>
      <c r="C11" s="20">
        <v>916</v>
      </c>
      <c r="D11" s="20">
        <v>38</v>
      </c>
      <c r="E11" s="20">
        <v>964</v>
      </c>
      <c r="F11" s="20">
        <v>2694</v>
      </c>
      <c r="G11" s="20">
        <v>19</v>
      </c>
      <c r="H11" s="20">
        <v>0</v>
      </c>
      <c r="I11" s="20">
        <v>12</v>
      </c>
      <c r="J11" s="20">
        <v>34</v>
      </c>
      <c r="K11" s="20">
        <v>5</v>
      </c>
      <c r="L11" s="20">
        <v>0</v>
      </c>
      <c r="M11" s="20">
        <v>5</v>
      </c>
      <c r="N11" s="20">
        <v>4</v>
      </c>
      <c r="O11" s="20">
        <v>0</v>
      </c>
      <c r="P11" s="20">
        <v>0</v>
      </c>
      <c r="Q11" s="20">
        <v>0</v>
      </c>
      <c r="R11" s="20">
        <v>2</v>
      </c>
      <c r="S11" s="20">
        <v>35</v>
      </c>
      <c r="T11" s="20">
        <v>13</v>
      </c>
      <c r="U11" s="20">
        <v>36</v>
      </c>
      <c r="V11" s="20">
        <v>37</v>
      </c>
      <c r="W11" s="20">
        <v>303</v>
      </c>
      <c r="X11" s="20">
        <v>1</v>
      </c>
      <c r="Y11" s="20">
        <v>315</v>
      </c>
      <c r="Z11" s="20">
        <v>878</v>
      </c>
      <c r="AA11" s="20">
        <v>3</v>
      </c>
      <c r="AB11" s="20">
        <v>1</v>
      </c>
      <c r="AC11" s="20">
        <v>5</v>
      </c>
      <c r="AD11" s="20">
        <v>0</v>
      </c>
      <c r="AE11" s="20">
        <v>12</v>
      </c>
      <c r="AF11" s="20">
        <v>0</v>
      </c>
      <c r="AG11" s="20">
        <v>15</v>
      </c>
      <c r="AH11" s="20">
        <v>32</v>
      </c>
      <c r="AI11" s="20">
        <v>0</v>
      </c>
      <c r="AJ11" s="20">
        <v>0</v>
      </c>
      <c r="AK11" s="20">
        <v>0</v>
      </c>
      <c r="AL11" s="20">
        <v>0</v>
      </c>
      <c r="AM11" s="20">
        <v>6</v>
      </c>
      <c r="AN11" s="20">
        <v>3</v>
      </c>
      <c r="AO11" s="20">
        <v>8</v>
      </c>
      <c r="AP11" s="20">
        <v>12</v>
      </c>
      <c r="AQ11" s="20">
        <v>166</v>
      </c>
      <c r="AR11" s="20">
        <v>0</v>
      </c>
      <c r="AS11" s="20">
        <v>198</v>
      </c>
      <c r="AT11" s="20">
        <v>437</v>
      </c>
      <c r="AU11" s="20">
        <v>13</v>
      </c>
      <c r="AV11" s="20">
        <v>0</v>
      </c>
      <c r="AW11" s="20">
        <v>10</v>
      </c>
      <c r="AX11" s="20">
        <v>19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2</v>
      </c>
      <c r="BH11" s="20">
        <v>0</v>
      </c>
      <c r="BI11" s="20">
        <v>1</v>
      </c>
      <c r="BJ11" s="20">
        <v>4</v>
      </c>
      <c r="BK11" s="20">
        <v>0</v>
      </c>
      <c r="BL11" s="20">
        <v>0</v>
      </c>
      <c r="BM11" s="20">
        <v>0</v>
      </c>
      <c r="BN11" s="20">
        <v>1</v>
      </c>
      <c r="BO11" s="20">
        <v>45</v>
      </c>
      <c r="BP11" s="20">
        <v>0</v>
      </c>
      <c r="BQ11" s="20">
        <v>55</v>
      </c>
      <c r="BR11" s="20">
        <v>157</v>
      </c>
      <c r="BS11" s="20">
        <v>16</v>
      </c>
      <c r="BT11" s="20">
        <v>12</v>
      </c>
      <c r="BU11" s="20">
        <v>25</v>
      </c>
      <c r="BV11" s="20">
        <v>32</v>
      </c>
      <c r="BW11" s="20">
        <v>291</v>
      </c>
      <c r="BX11" s="20">
        <v>8</v>
      </c>
      <c r="BY11" s="20">
        <v>279</v>
      </c>
      <c r="BZ11" s="20">
        <v>1045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</row>
    <row r="12" spans="2:90" ht="20.100000000000001" customHeight="1" thickBot="1" x14ac:dyDescent="0.25">
      <c r="B12" s="4" t="s">
        <v>23</v>
      </c>
      <c r="C12" s="20">
        <v>109</v>
      </c>
      <c r="D12" s="20">
        <v>5</v>
      </c>
      <c r="E12" s="20">
        <v>107</v>
      </c>
      <c r="F12" s="20">
        <v>259</v>
      </c>
      <c r="G12" s="20">
        <v>1</v>
      </c>
      <c r="H12" s="20">
        <v>0</v>
      </c>
      <c r="I12" s="20">
        <v>1</v>
      </c>
      <c r="J12" s="20">
        <v>5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9</v>
      </c>
      <c r="T12" s="20">
        <v>5</v>
      </c>
      <c r="U12" s="20">
        <v>13</v>
      </c>
      <c r="V12" s="20">
        <v>2</v>
      </c>
      <c r="W12" s="20">
        <v>36</v>
      </c>
      <c r="X12" s="20">
        <v>0</v>
      </c>
      <c r="Y12" s="20">
        <v>41</v>
      </c>
      <c r="Z12" s="20">
        <v>125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1</v>
      </c>
      <c r="AI12" s="20">
        <v>0</v>
      </c>
      <c r="AJ12" s="20">
        <v>0</v>
      </c>
      <c r="AK12" s="20">
        <v>0</v>
      </c>
      <c r="AL12" s="20">
        <v>0</v>
      </c>
      <c r="AM12" s="20">
        <v>3</v>
      </c>
      <c r="AN12" s="20">
        <v>0</v>
      </c>
      <c r="AO12" s="20">
        <v>2</v>
      </c>
      <c r="AP12" s="20">
        <v>3</v>
      </c>
      <c r="AQ12" s="20">
        <v>14</v>
      </c>
      <c r="AR12" s="20">
        <v>0</v>
      </c>
      <c r="AS12" s="20">
        <v>16</v>
      </c>
      <c r="AT12" s="20">
        <v>43</v>
      </c>
      <c r="AU12" s="20">
        <v>6</v>
      </c>
      <c r="AV12" s="20">
        <v>0</v>
      </c>
      <c r="AW12" s="20">
        <v>1</v>
      </c>
      <c r="AX12" s="20">
        <v>5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2</v>
      </c>
      <c r="BP12" s="20">
        <v>0</v>
      </c>
      <c r="BQ12" s="20">
        <v>2</v>
      </c>
      <c r="BR12" s="20">
        <v>2</v>
      </c>
      <c r="BS12" s="20">
        <v>3</v>
      </c>
      <c r="BT12" s="20">
        <v>0</v>
      </c>
      <c r="BU12" s="20">
        <v>1</v>
      </c>
      <c r="BV12" s="20">
        <v>5</v>
      </c>
      <c r="BW12" s="20">
        <v>35</v>
      </c>
      <c r="BX12" s="20">
        <v>0</v>
      </c>
      <c r="BY12" s="20">
        <v>29</v>
      </c>
      <c r="BZ12" s="20">
        <v>68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91</v>
      </c>
      <c r="D13" s="20">
        <v>2</v>
      </c>
      <c r="E13" s="20">
        <v>70</v>
      </c>
      <c r="F13" s="20">
        <v>161</v>
      </c>
      <c r="G13" s="20">
        <v>1</v>
      </c>
      <c r="H13" s="20">
        <v>0</v>
      </c>
      <c r="I13" s="20">
        <v>1</v>
      </c>
      <c r="J13" s="20">
        <v>1</v>
      </c>
      <c r="K13" s="20">
        <v>0</v>
      </c>
      <c r="L13" s="20">
        <v>0</v>
      </c>
      <c r="M13" s="20">
        <v>0</v>
      </c>
      <c r="N13" s="20">
        <v>2</v>
      </c>
      <c r="O13" s="20">
        <v>0</v>
      </c>
      <c r="P13" s="20">
        <v>0</v>
      </c>
      <c r="Q13" s="20">
        <v>0</v>
      </c>
      <c r="R13" s="20">
        <v>0</v>
      </c>
      <c r="S13" s="20">
        <v>6</v>
      </c>
      <c r="T13" s="20">
        <v>2</v>
      </c>
      <c r="U13" s="20">
        <v>7</v>
      </c>
      <c r="V13" s="20">
        <v>5</v>
      </c>
      <c r="W13" s="20">
        <v>36</v>
      </c>
      <c r="X13" s="20">
        <v>0</v>
      </c>
      <c r="Y13" s="20">
        <v>29</v>
      </c>
      <c r="Z13" s="20">
        <v>63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1</v>
      </c>
      <c r="AH13" s="20">
        <v>2</v>
      </c>
      <c r="AI13" s="20">
        <v>0</v>
      </c>
      <c r="AJ13" s="20">
        <v>0</v>
      </c>
      <c r="AK13" s="20">
        <v>0</v>
      </c>
      <c r="AL13" s="20">
        <v>0</v>
      </c>
      <c r="AM13" s="20">
        <v>1</v>
      </c>
      <c r="AN13" s="20">
        <v>0</v>
      </c>
      <c r="AO13" s="20">
        <v>2</v>
      </c>
      <c r="AP13" s="20">
        <v>0</v>
      </c>
      <c r="AQ13" s="20">
        <v>13</v>
      </c>
      <c r="AR13" s="20">
        <v>0</v>
      </c>
      <c r="AS13" s="20">
        <v>9</v>
      </c>
      <c r="AT13" s="20">
        <v>34</v>
      </c>
      <c r="AU13" s="20">
        <v>0</v>
      </c>
      <c r="AV13" s="20">
        <v>0</v>
      </c>
      <c r="AW13" s="20">
        <v>0</v>
      </c>
      <c r="AX13" s="20">
        <v>2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1</v>
      </c>
      <c r="BH13" s="20">
        <v>0</v>
      </c>
      <c r="BI13" s="20">
        <v>1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9</v>
      </c>
      <c r="BP13" s="20">
        <v>0</v>
      </c>
      <c r="BQ13" s="20">
        <v>6</v>
      </c>
      <c r="BR13" s="20">
        <v>8</v>
      </c>
      <c r="BS13" s="20">
        <v>8</v>
      </c>
      <c r="BT13" s="20">
        <v>0</v>
      </c>
      <c r="BU13" s="20">
        <v>5</v>
      </c>
      <c r="BV13" s="20">
        <v>7</v>
      </c>
      <c r="BW13" s="20">
        <v>16</v>
      </c>
      <c r="BX13" s="20">
        <v>0</v>
      </c>
      <c r="BY13" s="20">
        <v>9</v>
      </c>
      <c r="BZ13" s="20">
        <v>37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116</v>
      </c>
      <c r="D14" s="20">
        <v>5</v>
      </c>
      <c r="E14" s="20">
        <v>92</v>
      </c>
      <c r="F14" s="20">
        <v>244</v>
      </c>
      <c r="G14" s="20">
        <v>1</v>
      </c>
      <c r="H14" s="20">
        <v>0</v>
      </c>
      <c r="I14" s="20">
        <v>0</v>
      </c>
      <c r="J14" s="20">
        <v>3</v>
      </c>
      <c r="K14" s="20">
        <v>1</v>
      </c>
      <c r="L14" s="20">
        <v>0</v>
      </c>
      <c r="M14" s="20">
        <v>1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3</v>
      </c>
      <c r="T14" s="20">
        <v>1</v>
      </c>
      <c r="U14" s="20">
        <v>4</v>
      </c>
      <c r="V14" s="20">
        <v>2</v>
      </c>
      <c r="W14" s="20">
        <v>36</v>
      </c>
      <c r="X14" s="20">
        <v>0</v>
      </c>
      <c r="Y14" s="20">
        <v>26</v>
      </c>
      <c r="Z14" s="20">
        <v>96</v>
      </c>
      <c r="AA14" s="20">
        <v>0</v>
      </c>
      <c r="AB14" s="20">
        <v>0</v>
      </c>
      <c r="AC14" s="20">
        <v>0</v>
      </c>
      <c r="AD14" s="20">
        <v>0</v>
      </c>
      <c r="AE14" s="20">
        <v>2</v>
      </c>
      <c r="AF14" s="20">
        <v>0</v>
      </c>
      <c r="AG14" s="20">
        <v>1</v>
      </c>
      <c r="AH14" s="20">
        <v>3</v>
      </c>
      <c r="AI14" s="20">
        <v>0</v>
      </c>
      <c r="AJ14" s="20">
        <v>0</v>
      </c>
      <c r="AK14" s="20">
        <v>0</v>
      </c>
      <c r="AL14" s="20">
        <v>0</v>
      </c>
      <c r="AM14" s="20">
        <v>2</v>
      </c>
      <c r="AN14" s="20">
        <v>0</v>
      </c>
      <c r="AO14" s="20">
        <v>1</v>
      </c>
      <c r="AP14" s="20">
        <v>3</v>
      </c>
      <c r="AQ14" s="20">
        <v>27</v>
      </c>
      <c r="AR14" s="20">
        <v>0</v>
      </c>
      <c r="AS14" s="20">
        <v>23</v>
      </c>
      <c r="AT14" s="20">
        <v>31</v>
      </c>
      <c r="AU14" s="20">
        <v>1</v>
      </c>
      <c r="AV14" s="20">
        <v>0</v>
      </c>
      <c r="AW14" s="20">
        <v>0</v>
      </c>
      <c r="AX14" s="20">
        <v>1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1</v>
      </c>
      <c r="BK14" s="20">
        <v>0</v>
      </c>
      <c r="BL14" s="20">
        <v>0</v>
      </c>
      <c r="BM14" s="20">
        <v>0</v>
      </c>
      <c r="BN14" s="20">
        <v>0</v>
      </c>
      <c r="BO14" s="20">
        <v>1</v>
      </c>
      <c r="BP14" s="20">
        <v>0</v>
      </c>
      <c r="BQ14" s="20">
        <v>0</v>
      </c>
      <c r="BR14" s="20">
        <v>1</v>
      </c>
      <c r="BS14" s="20">
        <v>2</v>
      </c>
      <c r="BT14" s="20">
        <v>4</v>
      </c>
      <c r="BU14" s="20">
        <v>6</v>
      </c>
      <c r="BV14" s="20">
        <v>4</v>
      </c>
      <c r="BW14" s="20">
        <v>40</v>
      </c>
      <c r="BX14" s="20">
        <v>0</v>
      </c>
      <c r="BY14" s="20">
        <v>30</v>
      </c>
      <c r="BZ14" s="20">
        <v>98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261</v>
      </c>
      <c r="D15" s="20">
        <v>4</v>
      </c>
      <c r="E15" s="20">
        <v>230</v>
      </c>
      <c r="F15" s="20">
        <v>661</v>
      </c>
      <c r="G15" s="20">
        <v>1</v>
      </c>
      <c r="H15" s="20">
        <v>0</v>
      </c>
      <c r="I15" s="20">
        <v>0</v>
      </c>
      <c r="J15" s="20">
        <v>3</v>
      </c>
      <c r="K15" s="20">
        <v>2</v>
      </c>
      <c r="L15" s="20">
        <v>0</v>
      </c>
      <c r="M15" s="20">
        <v>2</v>
      </c>
      <c r="N15" s="20">
        <v>2</v>
      </c>
      <c r="O15" s="20">
        <v>0</v>
      </c>
      <c r="P15" s="20">
        <v>0</v>
      </c>
      <c r="Q15" s="20">
        <v>1</v>
      </c>
      <c r="R15" s="20">
        <v>0</v>
      </c>
      <c r="S15" s="20">
        <v>7</v>
      </c>
      <c r="T15" s="20">
        <v>1</v>
      </c>
      <c r="U15" s="20">
        <v>6</v>
      </c>
      <c r="V15" s="20">
        <v>10</v>
      </c>
      <c r="W15" s="20">
        <v>76</v>
      </c>
      <c r="X15" s="20">
        <v>0</v>
      </c>
      <c r="Y15" s="20">
        <v>78</v>
      </c>
      <c r="Z15" s="20">
        <v>205</v>
      </c>
      <c r="AA15" s="20">
        <v>0</v>
      </c>
      <c r="AB15" s="20">
        <v>0</v>
      </c>
      <c r="AC15" s="20">
        <v>0</v>
      </c>
      <c r="AD15" s="20">
        <v>1</v>
      </c>
      <c r="AE15" s="20">
        <v>3</v>
      </c>
      <c r="AF15" s="20">
        <v>0</v>
      </c>
      <c r="AG15" s="20">
        <v>3</v>
      </c>
      <c r="AH15" s="20">
        <v>7</v>
      </c>
      <c r="AI15" s="20">
        <v>0</v>
      </c>
      <c r="AJ15" s="20">
        <v>0</v>
      </c>
      <c r="AK15" s="20">
        <v>0</v>
      </c>
      <c r="AL15" s="20">
        <v>1</v>
      </c>
      <c r="AM15" s="20">
        <v>6</v>
      </c>
      <c r="AN15" s="20">
        <v>0</v>
      </c>
      <c r="AO15" s="20">
        <v>4</v>
      </c>
      <c r="AP15" s="20">
        <v>8</v>
      </c>
      <c r="AQ15" s="20">
        <v>49</v>
      </c>
      <c r="AR15" s="20">
        <v>0</v>
      </c>
      <c r="AS15" s="20">
        <v>39</v>
      </c>
      <c r="AT15" s="20">
        <v>97</v>
      </c>
      <c r="AU15" s="20">
        <v>0</v>
      </c>
      <c r="AV15" s="20">
        <v>0</v>
      </c>
      <c r="AW15" s="20">
        <v>1</v>
      </c>
      <c r="AX15" s="20">
        <v>9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1</v>
      </c>
      <c r="BN15" s="20">
        <v>0</v>
      </c>
      <c r="BO15" s="20">
        <v>8</v>
      </c>
      <c r="BP15" s="20">
        <v>0</v>
      </c>
      <c r="BQ15" s="20">
        <v>7</v>
      </c>
      <c r="BR15" s="20">
        <v>38</v>
      </c>
      <c r="BS15" s="20">
        <v>15</v>
      </c>
      <c r="BT15" s="20">
        <v>3</v>
      </c>
      <c r="BU15" s="20">
        <v>9</v>
      </c>
      <c r="BV15" s="20">
        <v>40</v>
      </c>
      <c r="BW15" s="20">
        <v>94</v>
      </c>
      <c r="BX15" s="20">
        <v>0</v>
      </c>
      <c r="BY15" s="20">
        <v>79</v>
      </c>
      <c r="BZ15" s="20">
        <v>240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44</v>
      </c>
      <c r="D16" s="20">
        <v>3</v>
      </c>
      <c r="E16" s="20">
        <v>46</v>
      </c>
      <c r="F16" s="20">
        <v>77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2</v>
      </c>
      <c r="T16" s="20">
        <v>1</v>
      </c>
      <c r="U16" s="20">
        <v>5</v>
      </c>
      <c r="V16" s="20">
        <v>1</v>
      </c>
      <c r="W16" s="20">
        <v>13</v>
      </c>
      <c r="X16" s="20">
        <v>0</v>
      </c>
      <c r="Y16" s="20">
        <v>15</v>
      </c>
      <c r="Z16" s="20">
        <v>28</v>
      </c>
      <c r="AA16" s="20">
        <v>1</v>
      </c>
      <c r="AB16" s="20">
        <v>0</v>
      </c>
      <c r="AC16" s="20">
        <v>1</v>
      </c>
      <c r="AD16" s="20">
        <v>1</v>
      </c>
      <c r="AE16" s="20">
        <v>0</v>
      </c>
      <c r="AF16" s="20">
        <v>0</v>
      </c>
      <c r="AG16" s="20">
        <v>0</v>
      </c>
      <c r="AH16" s="20">
        <v>2</v>
      </c>
      <c r="AI16" s="20">
        <v>0</v>
      </c>
      <c r="AJ16" s="20">
        <v>0</v>
      </c>
      <c r="AK16" s="20">
        <v>0</v>
      </c>
      <c r="AL16" s="20">
        <v>0</v>
      </c>
      <c r="AM16" s="20">
        <v>2</v>
      </c>
      <c r="AN16" s="20">
        <v>0</v>
      </c>
      <c r="AO16" s="20">
        <v>1</v>
      </c>
      <c r="AP16" s="20">
        <v>2</v>
      </c>
      <c r="AQ16" s="20">
        <v>8</v>
      </c>
      <c r="AR16" s="20">
        <v>0</v>
      </c>
      <c r="AS16" s="20">
        <v>10</v>
      </c>
      <c r="AT16" s="20">
        <v>12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4</v>
      </c>
      <c r="BP16" s="20">
        <v>0</v>
      </c>
      <c r="BQ16" s="20">
        <v>2</v>
      </c>
      <c r="BR16" s="20">
        <v>12</v>
      </c>
      <c r="BS16" s="20">
        <v>2</v>
      </c>
      <c r="BT16" s="20">
        <v>2</v>
      </c>
      <c r="BU16" s="20">
        <v>3</v>
      </c>
      <c r="BV16" s="20">
        <v>2</v>
      </c>
      <c r="BW16" s="20">
        <v>12</v>
      </c>
      <c r="BX16" s="20">
        <v>0</v>
      </c>
      <c r="BY16" s="20">
        <v>9</v>
      </c>
      <c r="BZ16" s="20">
        <v>17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139</v>
      </c>
      <c r="D17" s="20">
        <v>1</v>
      </c>
      <c r="E17" s="20">
        <v>143</v>
      </c>
      <c r="F17" s="20">
        <v>333</v>
      </c>
      <c r="G17" s="20">
        <v>0</v>
      </c>
      <c r="H17" s="20">
        <v>0</v>
      </c>
      <c r="I17" s="20">
        <v>1</v>
      </c>
      <c r="J17" s="20">
        <v>2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7</v>
      </c>
      <c r="T17" s="20">
        <v>0</v>
      </c>
      <c r="U17" s="20">
        <v>10</v>
      </c>
      <c r="V17" s="20">
        <v>2</v>
      </c>
      <c r="W17" s="20">
        <v>55</v>
      </c>
      <c r="X17" s="20">
        <v>0</v>
      </c>
      <c r="Y17" s="20">
        <v>61</v>
      </c>
      <c r="Z17" s="20">
        <v>127</v>
      </c>
      <c r="AA17" s="20">
        <v>0</v>
      </c>
      <c r="AB17" s="20">
        <v>0</v>
      </c>
      <c r="AC17" s="20">
        <v>0</v>
      </c>
      <c r="AD17" s="20">
        <v>1</v>
      </c>
      <c r="AE17" s="20">
        <v>3</v>
      </c>
      <c r="AF17" s="20">
        <v>0</v>
      </c>
      <c r="AG17" s="20">
        <v>2</v>
      </c>
      <c r="AH17" s="20">
        <v>4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0</v>
      </c>
      <c r="AO17" s="20">
        <v>2</v>
      </c>
      <c r="AP17" s="20">
        <v>0</v>
      </c>
      <c r="AQ17" s="20">
        <v>20</v>
      </c>
      <c r="AR17" s="20">
        <v>1</v>
      </c>
      <c r="AS17" s="20">
        <v>23</v>
      </c>
      <c r="AT17" s="20">
        <v>47</v>
      </c>
      <c r="AU17" s="20">
        <v>4</v>
      </c>
      <c r="AV17" s="20">
        <v>0</v>
      </c>
      <c r="AW17" s="20">
        <v>2</v>
      </c>
      <c r="AX17" s="20">
        <v>9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14</v>
      </c>
      <c r="BP17" s="20">
        <v>0</v>
      </c>
      <c r="BQ17" s="20">
        <v>11</v>
      </c>
      <c r="BR17" s="20">
        <v>46</v>
      </c>
      <c r="BS17" s="20">
        <v>4</v>
      </c>
      <c r="BT17" s="20">
        <v>0</v>
      </c>
      <c r="BU17" s="20">
        <v>4</v>
      </c>
      <c r="BV17" s="20">
        <v>7</v>
      </c>
      <c r="BW17" s="20">
        <v>31</v>
      </c>
      <c r="BX17" s="20">
        <v>0</v>
      </c>
      <c r="BY17" s="20">
        <v>26</v>
      </c>
      <c r="BZ17" s="20">
        <v>88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186</v>
      </c>
      <c r="D18" s="20">
        <v>4</v>
      </c>
      <c r="E18" s="20">
        <v>154</v>
      </c>
      <c r="F18" s="20">
        <v>735</v>
      </c>
      <c r="G18" s="20">
        <v>3</v>
      </c>
      <c r="H18" s="20">
        <v>0</v>
      </c>
      <c r="I18" s="20">
        <v>4</v>
      </c>
      <c r="J18" s="20">
        <v>9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3</v>
      </c>
      <c r="T18" s="20">
        <v>2</v>
      </c>
      <c r="U18" s="20">
        <v>5</v>
      </c>
      <c r="V18" s="20">
        <v>16</v>
      </c>
      <c r="W18" s="20">
        <v>74</v>
      </c>
      <c r="X18" s="20">
        <v>0</v>
      </c>
      <c r="Y18" s="20">
        <v>58</v>
      </c>
      <c r="Z18" s="20">
        <v>290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1</v>
      </c>
      <c r="AH18" s="20">
        <v>2</v>
      </c>
      <c r="AI18" s="20">
        <v>0</v>
      </c>
      <c r="AJ18" s="20">
        <v>0</v>
      </c>
      <c r="AK18" s="20">
        <v>0</v>
      </c>
      <c r="AL18" s="20">
        <v>0</v>
      </c>
      <c r="AM18" s="20">
        <v>3</v>
      </c>
      <c r="AN18" s="20">
        <v>0</v>
      </c>
      <c r="AO18" s="20">
        <v>7</v>
      </c>
      <c r="AP18" s="20">
        <v>7</v>
      </c>
      <c r="AQ18" s="20">
        <v>22</v>
      </c>
      <c r="AR18" s="20">
        <v>0</v>
      </c>
      <c r="AS18" s="20">
        <v>17</v>
      </c>
      <c r="AT18" s="20">
        <v>114</v>
      </c>
      <c r="AU18" s="20">
        <v>1</v>
      </c>
      <c r="AV18" s="20">
        <v>0</v>
      </c>
      <c r="AW18" s="20">
        <v>0</v>
      </c>
      <c r="AX18" s="20">
        <v>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4</v>
      </c>
      <c r="BP18" s="20">
        <v>0</v>
      </c>
      <c r="BQ18" s="20">
        <v>4</v>
      </c>
      <c r="BR18" s="20">
        <v>31</v>
      </c>
      <c r="BS18" s="20">
        <v>8</v>
      </c>
      <c r="BT18" s="20">
        <v>2</v>
      </c>
      <c r="BU18" s="20">
        <v>5</v>
      </c>
      <c r="BV18" s="20">
        <v>13</v>
      </c>
      <c r="BW18" s="20">
        <v>68</v>
      </c>
      <c r="BX18" s="20">
        <v>0</v>
      </c>
      <c r="BY18" s="20">
        <v>53</v>
      </c>
      <c r="BZ18" s="20">
        <v>251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646</v>
      </c>
      <c r="D19" s="20">
        <v>18</v>
      </c>
      <c r="E19" s="20">
        <v>584</v>
      </c>
      <c r="F19" s="20">
        <v>1722</v>
      </c>
      <c r="G19" s="20">
        <v>8</v>
      </c>
      <c r="H19" s="20">
        <v>0</v>
      </c>
      <c r="I19" s="20">
        <v>2</v>
      </c>
      <c r="J19" s="20">
        <v>13</v>
      </c>
      <c r="K19" s="20">
        <v>11</v>
      </c>
      <c r="L19" s="20">
        <v>0</v>
      </c>
      <c r="M19" s="20">
        <v>7</v>
      </c>
      <c r="N19" s="20">
        <v>9</v>
      </c>
      <c r="O19" s="20">
        <v>0</v>
      </c>
      <c r="P19" s="20">
        <v>0</v>
      </c>
      <c r="Q19" s="20">
        <v>0</v>
      </c>
      <c r="R19" s="20">
        <v>2</v>
      </c>
      <c r="S19" s="20">
        <v>41</v>
      </c>
      <c r="T19" s="20">
        <v>7</v>
      </c>
      <c r="U19" s="20">
        <v>30</v>
      </c>
      <c r="V19" s="20">
        <v>39</v>
      </c>
      <c r="W19" s="20">
        <v>201</v>
      </c>
      <c r="X19" s="20">
        <v>0</v>
      </c>
      <c r="Y19" s="20">
        <v>182</v>
      </c>
      <c r="Z19" s="20">
        <v>669</v>
      </c>
      <c r="AA19" s="20">
        <v>1</v>
      </c>
      <c r="AB19" s="20">
        <v>1</v>
      </c>
      <c r="AC19" s="20">
        <v>2</v>
      </c>
      <c r="AD19" s="20">
        <v>0</v>
      </c>
      <c r="AE19" s="20">
        <v>16</v>
      </c>
      <c r="AF19" s="20">
        <v>0</v>
      </c>
      <c r="AG19" s="20">
        <v>16</v>
      </c>
      <c r="AH19" s="20">
        <v>32</v>
      </c>
      <c r="AI19" s="20">
        <v>0</v>
      </c>
      <c r="AJ19" s="20">
        <v>0</v>
      </c>
      <c r="AK19" s="20">
        <v>0</v>
      </c>
      <c r="AL19" s="20">
        <v>0</v>
      </c>
      <c r="AM19" s="20">
        <v>9</v>
      </c>
      <c r="AN19" s="20">
        <v>2</v>
      </c>
      <c r="AO19" s="20">
        <v>16</v>
      </c>
      <c r="AP19" s="20">
        <v>13</v>
      </c>
      <c r="AQ19" s="20">
        <v>106</v>
      </c>
      <c r="AR19" s="20">
        <v>0</v>
      </c>
      <c r="AS19" s="20">
        <v>105</v>
      </c>
      <c r="AT19" s="20">
        <v>261</v>
      </c>
      <c r="AU19" s="20">
        <v>16</v>
      </c>
      <c r="AV19" s="20">
        <v>0</v>
      </c>
      <c r="AW19" s="20">
        <v>21</v>
      </c>
      <c r="AX19" s="20">
        <v>36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2</v>
      </c>
      <c r="BH19" s="20">
        <v>0</v>
      </c>
      <c r="BI19" s="20">
        <v>1</v>
      </c>
      <c r="BJ19" s="20">
        <v>7</v>
      </c>
      <c r="BK19" s="20">
        <v>0</v>
      </c>
      <c r="BL19" s="20">
        <v>0</v>
      </c>
      <c r="BM19" s="20">
        <v>0</v>
      </c>
      <c r="BN19" s="20">
        <v>0</v>
      </c>
      <c r="BO19" s="20">
        <v>6</v>
      </c>
      <c r="BP19" s="20">
        <v>0</v>
      </c>
      <c r="BQ19" s="20">
        <v>1</v>
      </c>
      <c r="BR19" s="20">
        <v>16</v>
      </c>
      <c r="BS19" s="20">
        <v>21</v>
      </c>
      <c r="BT19" s="20">
        <v>8</v>
      </c>
      <c r="BU19" s="20">
        <v>39</v>
      </c>
      <c r="BV19" s="20">
        <v>30</v>
      </c>
      <c r="BW19" s="20">
        <v>208</v>
      </c>
      <c r="BX19" s="20">
        <v>0</v>
      </c>
      <c r="BY19" s="20">
        <v>162</v>
      </c>
      <c r="BZ19" s="20">
        <v>595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</row>
    <row r="20" spans="2:90" ht="20.100000000000001" customHeight="1" thickBot="1" x14ac:dyDescent="0.25">
      <c r="B20" s="4" t="s">
        <v>31</v>
      </c>
      <c r="C20" s="20">
        <v>545</v>
      </c>
      <c r="D20" s="20">
        <v>25</v>
      </c>
      <c r="E20" s="20">
        <v>573</v>
      </c>
      <c r="F20" s="20">
        <v>1450</v>
      </c>
      <c r="G20" s="20">
        <v>5</v>
      </c>
      <c r="H20" s="20">
        <v>0</v>
      </c>
      <c r="I20" s="20">
        <v>7</v>
      </c>
      <c r="J20" s="20">
        <v>16</v>
      </c>
      <c r="K20" s="20">
        <v>4</v>
      </c>
      <c r="L20" s="20">
        <v>0</v>
      </c>
      <c r="M20" s="20">
        <v>4</v>
      </c>
      <c r="N20" s="20">
        <v>4</v>
      </c>
      <c r="O20" s="20">
        <v>0</v>
      </c>
      <c r="P20" s="20">
        <v>0</v>
      </c>
      <c r="Q20" s="20">
        <v>0</v>
      </c>
      <c r="R20" s="20">
        <v>1</v>
      </c>
      <c r="S20" s="20">
        <v>18</v>
      </c>
      <c r="T20" s="20">
        <v>13</v>
      </c>
      <c r="U20" s="20">
        <v>29</v>
      </c>
      <c r="V20" s="20">
        <v>20</v>
      </c>
      <c r="W20" s="20">
        <v>187</v>
      </c>
      <c r="X20" s="20">
        <v>0</v>
      </c>
      <c r="Y20" s="20">
        <v>190</v>
      </c>
      <c r="Z20" s="20">
        <v>535</v>
      </c>
      <c r="AA20" s="20">
        <v>2</v>
      </c>
      <c r="AB20" s="20">
        <v>1</v>
      </c>
      <c r="AC20" s="20">
        <v>2</v>
      </c>
      <c r="AD20" s="20">
        <v>1</v>
      </c>
      <c r="AE20" s="20">
        <v>9</v>
      </c>
      <c r="AF20" s="20">
        <v>0</v>
      </c>
      <c r="AG20" s="20">
        <v>12</v>
      </c>
      <c r="AH20" s="20">
        <v>28</v>
      </c>
      <c r="AI20" s="20">
        <v>0</v>
      </c>
      <c r="AJ20" s="20">
        <v>0</v>
      </c>
      <c r="AK20" s="20">
        <v>0</v>
      </c>
      <c r="AL20" s="20">
        <v>0</v>
      </c>
      <c r="AM20" s="20">
        <v>7</v>
      </c>
      <c r="AN20" s="20">
        <v>3</v>
      </c>
      <c r="AO20" s="20">
        <v>9</v>
      </c>
      <c r="AP20" s="20">
        <v>72</v>
      </c>
      <c r="AQ20" s="20">
        <v>107</v>
      </c>
      <c r="AR20" s="20">
        <v>0</v>
      </c>
      <c r="AS20" s="20">
        <v>108</v>
      </c>
      <c r="AT20" s="20">
        <v>229</v>
      </c>
      <c r="AU20" s="20">
        <v>13</v>
      </c>
      <c r="AV20" s="20">
        <v>0</v>
      </c>
      <c r="AW20" s="20">
        <v>6</v>
      </c>
      <c r="AX20" s="20">
        <v>18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1</v>
      </c>
      <c r="BK20" s="20">
        <v>0</v>
      </c>
      <c r="BL20" s="20">
        <v>0</v>
      </c>
      <c r="BM20" s="20">
        <v>0</v>
      </c>
      <c r="BN20" s="20">
        <v>0</v>
      </c>
      <c r="BO20" s="20">
        <v>8</v>
      </c>
      <c r="BP20" s="20">
        <v>0</v>
      </c>
      <c r="BQ20" s="20">
        <v>14</v>
      </c>
      <c r="BR20" s="20">
        <v>53</v>
      </c>
      <c r="BS20" s="20">
        <v>23</v>
      </c>
      <c r="BT20" s="20">
        <v>7</v>
      </c>
      <c r="BU20" s="20">
        <v>13</v>
      </c>
      <c r="BV20" s="20">
        <v>25</v>
      </c>
      <c r="BW20" s="20">
        <v>162</v>
      </c>
      <c r="BX20" s="20">
        <v>1</v>
      </c>
      <c r="BY20" s="20">
        <v>179</v>
      </c>
      <c r="BZ20" s="20">
        <v>447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79</v>
      </c>
      <c r="D21" s="20">
        <v>1</v>
      </c>
      <c r="E21" s="20">
        <v>78</v>
      </c>
      <c r="F21" s="20">
        <v>292</v>
      </c>
      <c r="G21" s="20">
        <v>0</v>
      </c>
      <c r="H21" s="20">
        <v>0</v>
      </c>
      <c r="I21" s="20">
        <v>1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</v>
      </c>
      <c r="T21" s="20">
        <v>1</v>
      </c>
      <c r="U21" s="20">
        <v>4</v>
      </c>
      <c r="V21" s="20">
        <v>9</v>
      </c>
      <c r="W21" s="20">
        <v>27</v>
      </c>
      <c r="X21" s="20">
        <v>0</v>
      </c>
      <c r="Y21" s="20">
        <v>30</v>
      </c>
      <c r="Z21" s="20">
        <v>134</v>
      </c>
      <c r="AA21" s="20">
        <v>0</v>
      </c>
      <c r="AB21" s="20">
        <v>0</v>
      </c>
      <c r="AC21" s="20">
        <v>0</v>
      </c>
      <c r="AD21" s="20">
        <v>0</v>
      </c>
      <c r="AE21" s="20">
        <v>3</v>
      </c>
      <c r="AF21" s="20">
        <v>0</v>
      </c>
      <c r="AG21" s="20">
        <v>0</v>
      </c>
      <c r="AH21" s="20">
        <v>5</v>
      </c>
      <c r="AI21" s="20">
        <v>0</v>
      </c>
      <c r="AJ21" s="20">
        <v>0</v>
      </c>
      <c r="AK21" s="20">
        <v>0</v>
      </c>
      <c r="AL21" s="20">
        <v>0</v>
      </c>
      <c r="AM21" s="20">
        <v>1</v>
      </c>
      <c r="AN21" s="20">
        <v>0</v>
      </c>
      <c r="AO21" s="20">
        <v>0</v>
      </c>
      <c r="AP21" s="20">
        <v>7</v>
      </c>
      <c r="AQ21" s="20">
        <v>16</v>
      </c>
      <c r="AR21" s="20">
        <v>0</v>
      </c>
      <c r="AS21" s="20">
        <v>14</v>
      </c>
      <c r="AT21" s="20">
        <v>27</v>
      </c>
      <c r="AU21" s="20">
        <v>1</v>
      </c>
      <c r="AV21" s="20">
        <v>0</v>
      </c>
      <c r="AW21" s="20">
        <v>1</v>
      </c>
      <c r="AX21" s="20">
        <v>2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4</v>
      </c>
      <c r="BP21" s="20">
        <v>0</v>
      </c>
      <c r="BQ21" s="20">
        <v>2</v>
      </c>
      <c r="BR21" s="20">
        <v>10</v>
      </c>
      <c r="BS21" s="20">
        <v>3</v>
      </c>
      <c r="BT21" s="20">
        <v>0</v>
      </c>
      <c r="BU21" s="20">
        <v>5</v>
      </c>
      <c r="BV21" s="20">
        <v>5</v>
      </c>
      <c r="BW21" s="20">
        <v>21</v>
      </c>
      <c r="BX21" s="20">
        <v>0</v>
      </c>
      <c r="BY21" s="20">
        <v>21</v>
      </c>
      <c r="BZ21" s="20">
        <v>92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158</v>
      </c>
      <c r="D22" s="20">
        <v>1</v>
      </c>
      <c r="E22" s="20">
        <v>174</v>
      </c>
      <c r="F22" s="20">
        <v>630</v>
      </c>
      <c r="G22" s="20">
        <v>3</v>
      </c>
      <c r="H22" s="20">
        <v>0</v>
      </c>
      <c r="I22" s="20">
        <v>3</v>
      </c>
      <c r="J22" s="20">
        <v>7</v>
      </c>
      <c r="K22" s="20">
        <v>0</v>
      </c>
      <c r="L22" s="20">
        <v>0</v>
      </c>
      <c r="M22" s="20">
        <v>2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8</v>
      </c>
      <c r="T22" s="20">
        <v>1</v>
      </c>
      <c r="U22" s="20">
        <v>9</v>
      </c>
      <c r="V22" s="20">
        <v>5</v>
      </c>
      <c r="W22" s="20">
        <v>67</v>
      </c>
      <c r="X22" s="20">
        <v>0</v>
      </c>
      <c r="Y22" s="20">
        <v>72</v>
      </c>
      <c r="Z22" s="20">
        <v>253</v>
      </c>
      <c r="AA22" s="20">
        <v>1</v>
      </c>
      <c r="AB22" s="20">
        <v>0</v>
      </c>
      <c r="AC22" s="20">
        <v>0</v>
      </c>
      <c r="AD22" s="20">
        <v>2</v>
      </c>
      <c r="AE22" s="20">
        <v>1</v>
      </c>
      <c r="AF22" s="20">
        <v>0</v>
      </c>
      <c r="AG22" s="20">
        <v>3</v>
      </c>
      <c r="AH22" s="20">
        <v>5</v>
      </c>
      <c r="AI22" s="20">
        <v>0</v>
      </c>
      <c r="AJ22" s="20">
        <v>0</v>
      </c>
      <c r="AK22" s="20">
        <v>0</v>
      </c>
      <c r="AL22" s="20">
        <v>0</v>
      </c>
      <c r="AM22" s="20">
        <v>5</v>
      </c>
      <c r="AN22" s="20">
        <v>0</v>
      </c>
      <c r="AO22" s="20">
        <v>4</v>
      </c>
      <c r="AP22" s="20">
        <v>4</v>
      </c>
      <c r="AQ22" s="20">
        <v>22</v>
      </c>
      <c r="AR22" s="20">
        <v>0</v>
      </c>
      <c r="AS22" s="20">
        <v>26</v>
      </c>
      <c r="AT22" s="20">
        <v>101</v>
      </c>
      <c r="AU22" s="20">
        <v>0</v>
      </c>
      <c r="AV22" s="20">
        <v>0</v>
      </c>
      <c r="AW22" s="20">
        <v>0</v>
      </c>
      <c r="AX22" s="20">
        <v>8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12</v>
      </c>
      <c r="BP22" s="20">
        <v>0</v>
      </c>
      <c r="BQ22" s="20">
        <v>8</v>
      </c>
      <c r="BR22" s="20">
        <v>51</v>
      </c>
      <c r="BS22" s="20">
        <v>5</v>
      </c>
      <c r="BT22" s="20">
        <v>0</v>
      </c>
      <c r="BU22" s="20">
        <v>7</v>
      </c>
      <c r="BV22" s="20">
        <v>13</v>
      </c>
      <c r="BW22" s="20">
        <v>34</v>
      </c>
      <c r="BX22" s="20">
        <v>0</v>
      </c>
      <c r="BY22" s="20">
        <v>40</v>
      </c>
      <c r="BZ22" s="20">
        <v>180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653</v>
      </c>
      <c r="D23" s="20">
        <v>9</v>
      </c>
      <c r="E23" s="20">
        <v>661</v>
      </c>
      <c r="F23" s="20">
        <v>1250</v>
      </c>
      <c r="G23" s="20">
        <v>4</v>
      </c>
      <c r="H23" s="20">
        <v>0</v>
      </c>
      <c r="I23" s="20">
        <v>6</v>
      </c>
      <c r="J23" s="20">
        <v>8</v>
      </c>
      <c r="K23" s="20">
        <v>16</v>
      </c>
      <c r="L23" s="20">
        <v>0</v>
      </c>
      <c r="M23" s="20">
        <v>25</v>
      </c>
      <c r="N23" s="20">
        <v>24</v>
      </c>
      <c r="O23" s="20">
        <v>1</v>
      </c>
      <c r="P23" s="20">
        <v>0</v>
      </c>
      <c r="Q23" s="20">
        <v>0</v>
      </c>
      <c r="R23" s="20">
        <v>1</v>
      </c>
      <c r="S23" s="20">
        <v>17</v>
      </c>
      <c r="T23" s="20">
        <v>6</v>
      </c>
      <c r="U23" s="20">
        <v>24</v>
      </c>
      <c r="V23" s="20">
        <v>6</v>
      </c>
      <c r="W23" s="20">
        <v>238</v>
      </c>
      <c r="X23" s="20">
        <v>0</v>
      </c>
      <c r="Y23" s="20">
        <v>238</v>
      </c>
      <c r="Z23" s="20">
        <v>497</v>
      </c>
      <c r="AA23" s="20">
        <v>0</v>
      </c>
      <c r="AB23" s="20">
        <v>0</v>
      </c>
      <c r="AC23" s="20">
        <v>3</v>
      </c>
      <c r="AD23" s="20">
        <v>1</v>
      </c>
      <c r="AE23" s="20">
        <v>6</v>
      </c>
      <c r="AF23" s="20">
        <v>1</v>
      </c>
      <c r="AG23" s="20">
        <v>6</v>
      </c>
      <c r="AH23" s="20">
        <v>25</v>
      </c>
      <c r="AI23" s="20">
        <v>0</v>
      </c>
      <c r="AJ23" s="20">
        <v>0</v>
      </c>
      <c r="AK23" s="20">
        <v>0</v>
      </c>
      <c r="AL23" s="20">
        <v>0</v>
      </c>
      <c r="AM23" s="20">
        <v>12</v>
      </c>
      <c r="AN23" s="20">
        <v>1</v>
      </c>
      <c r="AO23" s="20">
        <v>5</v>
      </c>
      <c r="AP23" s="20">
        <v>8</v>
      </c>
      <c r="AQ23" s="20">
        <v>93</v>
      </c>
      <c r="AR23" s="20">
        <v>1</v>
      </c>
      <c r="AS23" s="20">
        <v>99</v>
      </c>
      <c r="AT23" s="20">
        <v>184</v>
      </c>
      <c r="AU23" s="20">
        <v>46</v>
      </c>
      <c r="AV23" s="20">
        <v>0</v>
      </c>
      <c r="AW23" s="20">
        <v>47</v>
      </c>
      <c r="AX23" s="20">
        <v>68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1</v>
      </c>
      <c r="BK23" s="20">
        <v>0</v>
      </c>
      <c r="BL23" s="20">
        <v>0</v>
      </c>
      <c r="BM23" s="20">
        <v>1</v>
      </c>
      <c r="BN23" s="20">
        <v>1</v>
      </c>
      <c r="BO23" s="20">
        <v>28</v>
      </c>
      <c r="BP23" s="20">
        <v>0</v>
      </c>
      <c r="BQ23" s="20">
        <v>26</v>
      </c>
      <c r="BR23" s="20">
        <v>53</v>
      </c>
      <c r="BS23" s="20">
        <v>7</v>
      </c>
      <c r="BT23" s="20">
        <v>0</v>
      </c>
      <c r="BU23" s="20">
        <v>3</v>
      </c>
      <c r="BV23" s="20">
        <v>7</v>
      </c>
      <c r="BW23" s="20">
        <v>185</v>
      </c>
      <c r="BX23" s="20">
        <v>0</v>
      </c>
      <c r="BY23" s="20">
        <v>178</v>
      </c>
      <c r="BZ23" s="20">
        <v>366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204</v>
      </c>
      <c r="D24" s="20">
        <v>5</v>
      </c>
      <c r="E24" s="20">
        <v>176</v>
      </c>
      <c r="F24" s="20">
        <v>529</v>
      </c>
      <c r="G24" s="20">
        <v>0</v>
      </c>
      <c r="H24" s="20">
        <v>0</v>
      </c>
      <c r="I24" s="20">
        <v>0</v>
      </c>
      <c r="J24" s="20">
        <v>0</v>
      </c>
      <c r="K24" s="20">
        <v>4</v>
      </c>
      <c r="L24" s="20">
        <v>0</v>
      </c>
      <c r="M24" s="20">
        <v>0</v>
      </c>
      <c r="N24" s="20">
        <v>5</v>
      </c>
      <c r="O24" s="20">
        <v>0</v>
      </c>
      <c r="P24" s="20">
        <v>0</v>
      </c>
      <c r="Q24" s="20">
        <v>0</v>
      </c>
      <c r="R24" s="20">
        <v>0</v>
      </c>
      <c r="S24" s="20">
        <v>16</v>
      </c>
      <c r="T24" s="20">
        <v>2</v>
      </c>
      <c r="U24" s="20">
        <v>14</v>
      </c>
      <c r="V24" s="20">
        <v>13</v>
      </c>
      <c r="W24" s="20">
        <v>65</v>
      </c>
      <c r="X24" s="20">
        <v>0</v>
      </c>
      <c r="Y24" s="20">
        <v>65</v>
      </c>
      <c r="Z24" s="20">
        <v>161</v>
      </c>
      <c r="AA24" s="20">
        <v>2</v>
      </c>
      <c r="AB24" s="20">
        <v>1</v>
      </c>
      <c r="AC24" s="20">
        <v>1</v>
      </c>
      <c r="AD24" s="20">
        <v>1</v>
      </c>
      <c r="AE24" s="20">
        <v>4</v>
      </c>
      <c r="AF24" s="20">
        <v>0</v>
      </c>
      <c r="AG24" s="20">
        <v>4</v>
      </c>
      <c r="AH24" s="20">
        <v>9</v>
      </c>
      <c r="AI24" s="20">
        <v>0</v>
      </c>
      <c r="AJ24" s="20">
        <v>0</v>
      </c>
      <c r="AK24" s="20">
        <v>0</v>
      </c>
      <c r="AL24" s="20">
        <v>0</v>
      </c>
      <c r="AM24" s="20">
        <v>5</v>
      </c>
      <c r="AN24" s="20">
        <v>0</v>
      </c>
      <c r="AO24" s="20">
        <v>2</v>
      </c>
      <c r="AP24" s="20">
        <v>4</v>
      </c>
      <c r="AQ24" s="20">
        <v>25</v>
      </c>
      <c r="AR24" s="20">
        <v>0</v>
      </c>
      <c r="AS24" s="20">
        <v>19</v>
      </c>
      <c r="AT24" s="20">
        <v>71</v>
      </c>
      <c r="AU24" s="20">
        <v>0</v>
      </c>
      <c r="AV24" s="20">
        <v>0</v>
      </c>
      <c r="AW24" s="20">
        <v>1</v>
      </c>
      <c r="AX24" s="20">
        <v>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9</v>
      </c>
      <c r="BP24" s="20">
        <v>0</v>
      </c>
      <c r="BQ24" s="20">
        <v>6</v>
      </c>
      <c r="BR24" s="20">
        <v>27</v>
      </c>
      <c r="BS24" s="20">
        <v>11</v>
      </c>
      <c r="BT24" s="20">
        <v>2</v>
      </c>
      <c r="BU24" s="20">
        <v>16</v>
      </c>
      <c r="BV24" s="20">
        <v>8</v>
      </c>
      <c r="BW24" s="20">
        <v>63</v>
      </c>
      <c r="BX24" s="20">
        <v>0</v>
      </c>
      <c r="BY24" s="20">
        <v>48</v>
      </c>
      <c r="BZ24" s="20">
        <v>229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60</v>
      </c>
      <c r="D25" s="20">
        <v>0</v>
      </c>
      <c r="E25" s="20">
        <v>64</v>
      </c>
      <c r="F25" s="20">
        <v>134</v>
      </c>
      <c r="G25" s="20">
        <v>0</v>
      </c>
      <c r="H25" s="20">
        <v>0</v>
      </c>
      <c r="I25" s="20">
        <v>0</v>
      </c>
      <c r="J25" s="20">
        <v>0</v>
      </c>
      <c r="K25" s="20">
        <v>1</v>
      </c>
      <c r="L25" s="20">
        <v>0</v>
      </c>
      <c r="M25" s="20">
        <v>2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5</v>
      </c>
      <c r="T25" s="20">
        <v>0</v>
      </c>
      <c r="U25" s="20">
        <v>3</v>
      </c>
      <c r="V25" s="20">
        <v>2</v>
      </c>
      <c r="W25" s="20">
        <v>17</v>
      </c>
      <c r="X25" s="20">
        <v>0</v>
      </c>
      <c r="Y25" s="20">
        <v>18</v>
      </c>
      <c r="Z25" s="20">
        <v>43</v>
      </c>
      <c r="AA25" s="20">
        <v>2</v>
      </c>
      <c r="AB25" s="20">
        <v>0</v>
      </c>
      <c r="AC25" s="20">
        <v>1</v>
      </c>
      <c r="AD25" s="20">
        <v>1</v>
      </c>
      <c r="AE25" s="20">
        <v>1</v>
      </c>
      <c r="AF25" s="20">
        <v>0</v>
      </c>
      <c r="AG25" s="20">
        <v>4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1</v>
      </c>
      <c r="AN25" s="20">
        <v>0</v>
      </c>
      <c r="AO25" s="20">
        <v>1</v>
      </c>
      <c r="AP25" s="20">
        <v>0</v>
      </c>
      <c r="AQ25" s="20">
        <v>11</v>
      </c>
      <c r="AR25" s="20">
        <v>0</v>
      </c>
      <c r="AS25" s="20">
        <v>15</v>
      </c>
      <c r="AT25" s="20">
        <v>45</v>
      </c>
      <c r="AU25" s="20">
        <v>1</v>
      </c>
      <c r="AV25" s="20">
        <v>0</v>
      </c>
      <c r="AW25" s="20">
        <v>1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9</v>
      </c>
      <c r="BP25" s="20">
        <v>0</v>
      </c>
      <c r="BQ25" s="20">
        <v>4</v>
      </c>
      <c r="BR25" s="20">
        <v>20</v>
      </c>
      <c r="BS25" s="20">
        <v>1</v>
      </c>
      <c r="BT25" s="20">
        <v>0</v>
      </c>
      <c r="BU25" s="20">
        <v>1</v>
      </c>
      <c r="BV25" s="20">
        <v>0</v>
      </c>
      <c r="BW25" s="20">
        <v>11</v>
      </c>
      <c r="BX25" s="20">
        <v>0</v>
      </c>
      <c r="BY25" s="20">
        <v>14</v>
      </c>
      <c r="BZ25" s="20">
        <v>21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169</v>
      </c>
      <c r="D26" s="20">
        <v>2</v>
      </c>
      <c r="E26" s="20">
        <v>147</v>
      </c>
      <c r="F26" s="20">
        <v>501</v>
      </c>
      <c r="G26" s="20">
        <v>1</v>
      </c>
      <c r="H26" s="20">
        <v>0</v>
      </c>
      <c r="I26" s="20">
        <v>1</v>
      </c>
      <c r="J26" s="20">
        <v>3</v>
      </c>
      <c r="K26" s="20">
        <v>1</v>
      </c>
      <c r="L26" s="20">
        <v>0</v>
      </c>
      <c r="M26" s="20">
        <v>1</v>
      </c>
      <c r="N26" s="20">
        <v>6</v>
      </c>
      <c r="O26" s="20">
        <v>0</v>
      </c>
      <c r="P26" s="20">
        <v>0</v>
      </c>
      <c r="Q26" s="20">
        <v>0</v>
      </c>
      <c r="R26" s="20">
        <v>1</v>
      </c>
      <c r="S26" s="20">
        <v>4</v>
      </c>
      <c r="T26" s="20">
        <v>1</v>
      </c>
      <c r="U26" s="20">
        <v>6</v>
      </c>
      <c r="V26" s="20">
        <v>1</v>
      </c>
      <c r="W26" s="20">
        <v>52</v>
      </c>
      <c r="X26" s="20">
        <v>0</v>
      </c>
      <c r="Y26" s="20">
        <v>45</v>
      </c>
      <c r="Z26" s="20">
        <v>157</v>
      </c>
      <c r="AA26" s="20">
        <v>1</v>
      </c>
      <c r="AB26" s="20">
        <v>0</v>
      </c>
      <c r="AC26" s="20">
        <v>2</v>
      </c>
      <c r="AD26" s="20">
        <v>0</v>
      </c>
      <c r="AE26" s="20">
        <v>0</v>
      </c>
      <c r="AF26" s="20">
        <v>0</v>
      </c>
      <c r="AG26" s="20">
        <v>1</v>
      </c>
      <c r="AH26" s="20">
        <v>3</v>
      </c>
      <c r="AI26" s="20">
        <v>0</v>
      </c>
      <c r="AJ26" s="20">
        <v>0</v>
      </c>
      <c r="AK26" s="20">
        <v>0</v>
      </c>
      <c r="AL26" s="20">
        <v>0</v>
      </c>
      <c r="AM26" s="20">
        <v>3</v>
      </c>
      <c r="AN26" s="20">
        <v>0</v>
      </c>
      <c r="AO26" s="20">
        <v>3</v>
      </c>
      <c r="AP26" s="20">
        <v>7</v>
      </c>
      <c r="AQ26" s="20">
        <v>40</v>
      </c>
      <c r="AR26" s="20">
        <v>0</v>
      </c>
      <c r="AS26" s="20">
        <v>33</v>
      </c>
      <c r="AT26" s="20">
        <v>145</v>
      </c>
      <c r="AU26" s="20">
        <v>1</v>
      </c>
      <c r="AV26" s="20">
        <v>0</v>
      </c>
      <c r="AW26" s="20">
        <v>0</v>
      </c>
      <c r="AX26" s="20">
        <v>2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1</v>
      </c>
      <c r="BH26" s="20">
        <v>0</v>
      </c>
      <c r="BI26" s="20">
        <v>0</v>
      </c>
      <c r="BJ26" s="20">
        <v>1</v>
      </c>
      <c r="BK26" s="20">
        <v>0</v>
      </c>
      <c r="BL26" s="20">
        <v>0</v>
      </c>
      <c r="BM26" s="20">
        <v>0</v>
      </c>
      <c r="BN26" s="20">
        <v>0</v>
      </c>
      <c r="BO26" s="20">
        <v>8</v>
      </c>
      <c r="BP26" s="20">
        <v>0</v>
      </c>
      <c r="BQ26" s="20">
        <v>8</v>
      </c>
      <c r="BR26" s="20">
        <v>28</v>
      </c>
      <c r="BS26" s="20">
        <v>10</v>
      </c>
      <c r="BT26" s="20">
        <v>1</v>
      </c>
      <c r="BU26" s="20">
        <v>9</v>
      </c>
      <c r="BV26" s="20">
        <v>11</v>
      </c>
      <c r="BW26" s="20">
        <v>47</v>
      </c>
      <c r="BX26" s="20">
        <v>0</v>
      </c>
      <c r="BY26" s="20">
        <v>38</v>
      </c>
      <c r="BZ26" s="20">
        <v>136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70">
        <v>33</v>
      </c>
      <c r="D27" s="70">
        <v>0</v>
      </c>
      <c r="E27" s="70">
        <v>50</v>
      </c>
      <c r="F27" s="70">
        <v>121</v>
      </c>
      <c r="G27" s="70">
        <v>0</v>
      </c>
      <c r="H27" s="70">
        <v>0</v>
      </c>
      <c r="I27" s="70">
        <v>2</v>
      </c>
      <c r="J27" s="70">
        <v>1</v>
      </c>
      <c r="K27" s="70">
        <v>0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6</v>
      </c>
      <c r="T27" s="70">
        <v>0</v>
      </c>
      <c r="U27" s="70">
        <v>8</v>
      </c>
      <c r="V27" s="70">
        <v>3</v>
      </c>
      <c r="W27" s="70">
        <v>6</v>
      </c>
      <c r="X27" s="70">
        <v>0</v>
      </c>
      <c r="Y27" s="70">
        <v>18</v>
      </c>
      <c r="Z27" s="70">
        <v>30</v>
      </c>
      <c r="AA27" s="70">
        <v>0</v>
      </c>
      <c r="AB27" s="70">
        <v>0</v>
      </c>
      <c r="AC27" s="70">
        <v>0</v>
      </c>
      <c r="AD27" s="70">
        <v>0</v>
      </c>
      <c r="AE27" s="70">
        <v>2</v>
      </c>
      <c r="AF27" s="70">
        <v>0</v>
      </c>
      <c r="AG27" s="70">
        <v>1</v>
      </c>
      <c r="AH27" s="70">
        <v>3</v>
      </c>
      <c r="AI27" s="70">
        <v>0</v>
      </c>
      <c r="AJ27" s="70">
        <v>0</v>
      </c>
      <c r="AK27" s="70">
        <v>0</v>
      </c>
      <c r="AL27" s="70">
        <v>0</v>
      </c>
      <c r="AM27" s="70">
        <v>1</v>
      </c>
      <c r="AN27" s="70">
        <v>0</v>
      </c>
      <c r="AO27" s="70">
        <v>0</v>
      </c>
      <c r="AP27" s="70">
        <v>3</v>
      </c>
      <c r="AQ27" s="70">
        <v>11</v>
      </c>
      <c r="AR27" s="70">
        <v>0</v>
      </c>
      <c r="AS27" s="70">
        <v>8</v>
      </c>
      <c r="AT27" s="70">
        <v>41</v>
      </c>
      <c r="AU27" s="70">
        <v>0</v>
      </c>
      <c r="AV27" s="70">
        <v>0</v>
      </c>
      <c r="AW27" s="70">
        <v>0</v>
      </c>
      <c r="AX27" s="70">
        <v>1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2</v>
      </c>
      <c r="BR27" s="70">
        <v>2</v>
      </c>
      <c r="BS27" s="70">
        <v>1</v>
      </c>
      <c r="BT27" s="70">
        <v>0</v>
      </c>
      <c r="BU27" s="70">
        <v>1</v>
      </c>
      <c r="BV27" s="70">
        <v>0</v>
      </c>
      <c r="BW27" s="70">
        <v>6</v>
      </c>
      <c r="BX27" s="70">
        <v>0</v>
      </c>
      <c r="BY27" s="70">
        <v>9</v>
      </c>
      <c r="BZ27" s="70">
        <v>37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</row>
    <row r="28" spans="2:90" ht="20.100000000000001" customHeight="1" thickBot="1" x14ac:dyDescent="0.25">
      <c r="B28" s="7" t="s">
        <v>39</v>
      </c>
      <c r="C28" s="9">
        <v>4409</v>
      </c>
      <c r="D28" s="9">
        <v>123</v>
      </c>
      <c r="E28" s="9">
        <v>4313</v>
      </c>
      <c r="F28" s="9">
        <v>11793</v>
      </c>
      <c r="G28" s="9">
        <v>47</v>
      </c>
      <c r="H28" s="9">
        <v>0</v>
      </c>
      <c r="I28" s="9">
        <v>41</v>
      </c>
      <c r="J28" s="9">
        <v>106</v>
      </c>
      <c r="K28" s="9">
        <v>45</v>
      </c>
      <c r="L28" s="9">
        <v>0</v>
      </c>
      <c r="M28" s="9">
        <v>52</v>
      </c>
      <c r="N28" s="9">
        <v>61</v>
      </c>
      <c r="O28" s="9">
        <v>1</v>
      </c>
      <c r="P28" s="9">
        <v>0</v>
      </c>
      <c r="Q28" s="9">
        <v>1</v>
      </c>
      <c r="R28" s="9">
        <v>7</v>
      </c>
      <c r="S28" s="9">
        <v>190</v>
      </c>
      <c r="T28" s="9">
        <v>56</v>
      </c>
      <c r="U28" s="9">
        <v>213</v>
      </c>
      <c r="V28" s="9">
        <v>173</v>
      </c>
      <c r="W28" s="9">
        <v>1489</v>
      </c>
      <c r="X28" s="9">
        <v>1</v>
      </c>
      <c r="Y28" s="9">
        <v>1481</v>
      </c>
      <c r="Z28" s="9">
        <v>4291</v>
      </c>
      <c r="AA28" s="9">
        <v>13</v>
      </c>
      <c r="AB28" s="9">
        <v>4</v>
      </c>
      <c r="AC28" s="9">
        <v>17</v>
      </c>
      <c r="AD28" s="9">
        <v>9</v>
      </c>
      <c r="AE28" s="9">
        <v>62</v>
      </c>
      <c r="AF28" s="9">
        <v>1</v>
      </c>
      <c r="AG28" s="9">
        <v>70</v>
      </c>
      <c r="AH28" s="9">
        <v>163</v>
      </c>
      <c r="AI28" s="9">
        <v>0</v>
      </c>
      <c r="AJ28" s="9">
        <v>0</v>
      </c>
      <c r="AK28" s="9">
        <v>0</v>
      </c>
      <c r="AL28" s="9">
        <v>1</v>
      </c>
      <c r="AM28" s="9">
        <v>68</v>
      </c>
      <c r="AN28" s="9">
        <v>9</v>
      </c>
      <c r="AO28" s="9">
        <v>67</v>
      </c>
      <c r="AP28" s="9">
        <v>153</v>
      </c>
      <c r="AQ28" s="9">
        <v>750</v>
      </c>
      <c r="AR28" s="9">
        <v>2</v>
      </c>
      <c r="AS28" s="9">
        <v>762</v>
      </c>
      <c r="AT28" s="9">
        <v>1919</v>
      </c>
      <c r="AU28" s="9">
        <v>103</v>
      </c>
      <c r="AV28" s="9">
        <v>0</v>
      </c>
      <c r="AW28" s="9">
        <v>91</v>
      </c>
      <c r="AX28" s="9">
        <v>182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6</v>
      </c>
      <c r="BH28" s="9">
        <v>0</v>
      </c>
      <c r="BI28" s="9">
        <v>3</v>
      </c>
      <c r="BJ28" s="9">
        <v>15</v>
      </c>
      <c r="BK28" s="9">
        <v>0</v>
      </c>
      <c r="BL28" s="9">
        <v>0</v>
      </c>
      <c r="BM28" s="9">
        <v>2</v>
      </c>
      <c r="BN28" s="9">
        <v>2</v>
      </c>
      <c r="BO28" s="9">
        <v>171</v>
      </c>
      <c r="BP28" s="9">
        <v>0</v>
      </c>
      <c r="BQ28" s="9">
        <v>158</v>
      </c>
      <c r="BR28" s="9">
        <v>555</v>
      </c>
      <c r="BS28" s="9">
        <v>140</v>
      </c>
      <c r="BT28" s="9">
        <v>41</v>
      </c>
      <c r="BU28" s="9">
        <v>152</v>
      </c>
      <c r="BV28" s="9">
        <v>209</v>
      </c>
      <c r="BW28" s="9">
        <v>1324</v>
      </c>
      <c r="BX28" s="9">
        <v>9</v>
      </c>
      <c r="BY28" s="9">
        <v>1203</v>
      </c>
      <c r="BZ28" s="9">
        <v>3947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</row>
  </sheetData>
  <mergeCells count="22">
    <mergeCell ref="AY9:BB9"/>
    <mergeCell ref="CA9:CD9"/>
    <mergeCell ref="CE9:CH9"/>
    <mergeCell ref="CI9:CL9"/>
    <mergeCell ref="BC9:BF9"/>
    <mergeCell ref="BG9:BJ9"/>
    <mergeCell ref="BK9:BN9"/>
    <mergeCell ref="BO9:BR9"/>
    <mergeCell ref="BS9:BV9"/>
    <mergeCell ref="BW9:BZ9"/>
    <mergeCell ref="AU9:AX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6" t="s">
        <v>101</v>
      </c>
      <c r="D9" s="74"/>
      <c r="E9" s="74"/>
      <c r="F9" s="76" t="s">
        <v>102</v>
      </c>
      <c r="G9" s="74"/>
      <c r="H9" s="74"/>
      <c r="I9" s="76" t="s">
        <v>103</v>
      </c>
      <c r="J9" s="74"/>
      <c r="K9" s="74"/>
      <c r="L9" s="76" t="s">
        <v>104</v>
      </c>
      <c r="M9" s="74"/>
      <c r="N9" s="74"/>
    </row>
    <row r="10" spans="2:14" ht="42" customHeight="1" thickBot="1" x14ac:dyDescent="0.25">
      <c r="C10" s="8" t="s">
        <v>48</v>
      </c>
      <c r="D10" s="8" t="s">
        <v>51</v>
      </c>
      <c r="E10" s="8" t="s">
        <v>105</v>
      </c>
      <c r="F10" s="8" t="s">
        <v>48</v>
      </c>
      <c r="G10" s="8" t="s">
        <v>51</v>
      </c>
      <c r="H10" s="8" t="s">
        <v>105</v>
      </c>
      <c r="I10" s="8" t="s">
        <v>48</v>
      </c>
      <c r="J10" s="8" t="s">
        <v>51</v>
      </c>
      <c r="K10" s="8" t="s">
        <v>105</v>
      </c>
      <c r="L10" s="8" t="s">
        <v>48</v>
      </c>
      <c r="M10" s="8" t="s">
        <v>51</v>
      </c>
      <c r="N10" s="8" t="s">
        <v>105</v>
      </c>
    </row>
    <row r="11" spans="2:14" ht="20.100000000000001" customHeight="1" thickBot="1" x14ac:dyDescent="0.25">
      <c r="B11" s="3" t="s">
        <v>22</v>
      </c>
      <c r="C11" s="20">
        <v>273</v>
      </c>
      <c r="D11" s="20">
        <v>260</v>
      </c>
      <c r="E11" s="20">
        <v>393</v>
      </c>
      <c r="F11" s="20">
        <v>42</v>
      </c>
      <c r="G11" s="20">
        <v>36</v>
      </c>
      <c r="H11" s="20">
        <v>58</v>
      </c>
      <c r="I11" s="20">
        <v>191</v>
      </c>
      <c r="J11" s="20">
        <v>186</v>
      </c>
      <c r="K11" s="20">
        <v>306</v>
      </c>
      <c r="L11" s="20">
        <v>40</v>
      </c>
      <c r="M11" s="20">
        <v>38</v>
      </c>
      <c r="N11" s="20">
        <v>29</v>
      </c>
    </row>
    <row r="12" spans="2:14" ht="20.100000000000001" customHeight="1" thickBot="1" x14ac:dyDescent="0.25">
      <c r="B12" s="4" t="s">
        <v>23</v>
      </c>
      <c r="C12" s="20">
        <v>38</v>
      </c>
      <c r="D12" s="20">
        <v>23</v>
      </c>
      <c r="E12" s="20">
        <v>66</v>
      </c>
      <c r="F12" s="20">
        <v>17</v>
      </c>
      <c r="G12" s="20">
        <v>13</v>
      </c>
      <c r="H12" s="20">
        <v>10</v>
      </c>
      <c r="I12" s="20">
        <v>16</v>
      </c>
      <c r="J12" s="20">
        <v>8</v>
      </c>
      <c r="K12" s="20">
        <v>52</v>
      </c>
      <c r="L12" s="20">
        <v>5</v>
      </c>
      <c r="M12" s="20">
        <v>2</v>
      </c>
      <c r="N12" s="20">
        <v>4</v>
      </c>
    </row>
    <row r="13" spans="2:14" ht="20.100000000000001" customHeight="1" thickBot="1" x14ac:dyDescent="0.25">
      <c r="B13" s="4" t="s">
        <v>24</v>
      </c>
      <c r="C13" s="20">
        <v>41</v>
      </c>
      <c r="D13" s="20">
        <v>31</v>
      </c>
      <c r="E13" s="20">
        <v>25</v>
      </c>
      <c r="F13" s="20">
        <v>9</v>
      </c>
      <c r="G13" s="20">
        <v>6</v>
      </c>
      <c r="H13" s="20">
        <v>6</v>
      </c>
      <c r="I13" s="20">
        <v>15</v>
      </c>
      <c r="J13" s="20">
        <v>12</v>
      </c>
      <c r="K13" s="20">
        <v>9</v>
      </c>
      <c r="L13" s="20">
        <v>17</v>
      </c>
      <c r="M13" s="20">
        <v>13</v>
      </c>
      <c r="N13" s="20">
        <v>10</v>
      </c>
    </row>
    <row r="14" spans="2:14" ht="20.100000000000001" customHeight="1" thickBot="1" x14ac:dyDescent="0.25">
      <c r="B14" s="4" t="s">
        <v>25</v>
      </c>
      <c r="C14" s="20">
        <v>35</v>
      </c>
      <c r="D14" s="20">
        <v>25</v>
      </c>
      <c r="E14" s="20">
        <v>50</v>
      </c>
      <c r="F14" s="20">
        <v>5</v>
      </c>
      <c r="G14" s="20">
        <v>5</v>
      </c>
      <c r="H14" s="20">
        <v>14</v>
      </c>
      <c r="I14" s="20">
        <v>22</v>
      </c>
      <c r="J14" s="20">
        <v>15</v>
      </c>
      <c r="K14" s="20">
        <v>28</v>
      </c>
      <c r="L14" s="20">
        <v>8</v>
      </c>
      <c r="M14" s="20">
        <v>5</v>
      </c>
      <c r="N14" s="20">
        <v>8</v>
      </c>
    </row>
    <row r="15" spans="2:14" ht="20.100000000000001" customHeight="1" thickBot="1" x14ac:dyDescent="0.25">
      <c r="B15" s="4" t="s">
        <v>26</v>
      </c>
      <c r="C15" s="20">
        <v>54</v>
      </c>
      <c r="D15" s="20">
        <v>45</v>
      </c>
      <c r="E15" s="20">
        <v>73</v>
      </c>
      <c r="F15" s="20">
        <v>9</v>
      </c>
      <c r="G15" s="20">
        <v>12</v>
      </c>
      <c r="H15" s="20">
        <v>7</v>
      </c>
      <c r="I15" s="20">
        <v>41</v>
      </c>
      <c r="J15" s="20">
        <v>29</v>
      </c>
      <c r="K15" s="20">
        <v>65</v>
      </c>
      <c r="L15" s="20">
        <v>4</v>
      </c>
      <c r="M15" s="20">
        <v>4</v>
      </c>
      <c r="N15" s="20">
        <v>1</v>
      </c>
    </row>
    <row r="16" spans="2:14" ht="20.100000000000001" customHeight="1" thickBot="1" x14ac:dyDescent="0.25">
      <c r="B16" s="4" t="s">
        <v>27</v>
      </c>
      <c r="C16" s="20">
        <v>13</v>
      </c>
      <c r="D16" s="20">
        <v>15</v>
      </c>
      <c r="E16" s="20">
        <v>20</v>
      </c>
      <c r="F16" s="20">
        <v>1</v>
      </c>
      <c r="G16" s="20">
        <v>2</v>
      </c>
      <c r="H16" s="20">
        <v>0</v>
      </c>
      <c r="I16" s="20">
        <v>12</v>
      </c>
      <c r="J16" s="20">
        <v>13</v>
      </c>
      <c r="K16" s="20">
        <v>20</v>
      </c>
      <c r="L16" s="20">
        <v>0</v>
      </c>
      <c r="M16" s="20">
        <v>0</v>
      </c>
      <c r="N16" s="20">
        <v>0</v>
      </c>
    </row>
    <row r="17" spans="2:14" ht="20.100000000000001" customHeight="1" thickBot="1" x14ac:dyDescent="0.25">
      <c r="B17" s="4" t="s">
        <v>28</v>
      </c>
      <c r="C17" s="20">
        <v>29</v>
      </c>
      <c r="D17" s="20">
        <v>45</v>
      </c>
      <c r="E17" s="20">
        <v>36</v>
      </c>
      <c r="F17" s="20">
        <v>6</v>
      </c>
      <c r="G17" s="20">
        <v>19</v>
      </c>
      <c r="H17" s="20">
        <v>3</v>
      </c>
      <c r="I17" s="20">
        <v>23</v>
      </c>
      <c r="J17" s="20">
        <v>26</v>
      </c>
      <c r="K17" s="20">
        <v>33</v>
      </c>
      <c r="L17" s="20">
        <v>0</v>
      </c>
      <c r="M17" s="20">
        <v>0</v>
      </c>
      <c r="N17" s="20">
        <v>0</v>
      </c>
    </row>
    <row r="18" spans="2:14" ht="20.100000000000001" customHeight="1" thickBot="1" x14ac:dyDescent="0.25">
      <c r="B18" s="4" t="s">
        <v>29</v>
      </c>
      <c r="C18" s="20">
        <v>30</v>
      </c>
      <c r="D18" s="20">
        <v>15</v>
      </c>
      <c r="E18" s="20">
        <v>67</v>
      </c>
      <c r="F18" s="20">
        <v>5</v>
      </c>
      <c r="G18" s="20">
        <v>5</v>
      </c>
      <c r="H18" s="20">
        <v>14</v>
      </c>
      <c r="I18" s="20">
        <v>23</v>
      </c>
      <c r="J18" s="20">
        <v>9</v>
      </c>
      <c r="K18" s="20">
        <v>51</v>
      </c>
      <c r="L18" s="20">
        <v>2</v>
      </c>
      <c r="M18" s="20">
        <v>1</v>
      </c>
      <c r="N18" s="20">
        <v>2</v>
      </c>
    </row>
    <row r="19" spans="2:14" ht="20.100000000000001" customHeight="1" thickBot="1" x14ac:dyDescent="0.25">
      <c r="B19" s="4" t="s">
        <v>30</v>
      </c>
      <c r="C19" s="20">
        <v>245</v>
      </c>
      <c r="D19" s="20">
        <v>230</v>
      </c>
      <c r="E19" s="20">
        <v>379</v>
      </c>
      <c r="F19" s="20">
        <v>67</v>
      </c>
      <c r="G19" s="20">
        <v>71</v>
      </c>
      <c r="H19" s="20">
        <v>100</v>
      </c>
      <c r="I19" s="20">
        <v>163</v>
      </c>
      <c r="J19" s="20">
        <v>148</v>
      </c>
      <c r="K19" s="20">
        <v>263</v>
      </c>
      <c r="L19" s="20">
        <v>15</v>
      </c>
      <c r="M19" s="20">
        <v>11</v>
      </c>
      <c r="N19" s="20">
        <v>16</v>
      </c>
    </row>
    <row r="20" spans="2:14" ht="20.100000000000001" customHeight="1" thickBot="1" x14ac:dyDescent="0.25">
      <c r="B20" s="4" t="s">
        <v>31</v>
      </c>
      <c r="C20" s="20">
        <v>108</v>
      </c>
      <c r="D20" s="20">
        <v>125</v>
      </c>
      <c r="E20" s="20">
        <v>180</v>
      </c>
      <c r="F20" s="20">
        <v>31</v>
      </c>
      <c r="G20" s="20">
        <v>40</v>
      </c>
      <c r="H20" s="20">
        <v>63</v>
      </c>
      <c r="I20" s="20">
        <v>75</v>
      </c>
      <c r="J20" s="20">
        <v>81</v>
      </c>
      <c r="K20" s="20">
        <v>115</v>
      </c>
      <c r="L20" s="20">
        <v>2</v>
      </c>
      <c r="M20" s="20">
        <v>4</v>
      </c>
      <c r="N20" s="20">
        <v>2</v>
      </c>
    </row>
    <row r="21" spans="2:14" ht="20.100000000000001" customHeight="1" thickBot="1" x14ac:dyDescent="0.25">
      <c r="B21" s="4" t="s">
        <v>32</v>
      </c>
      <c r="C21" s="20">
        <v>10</v>
      </c>
      <c r="D21" s="20">
        <v>12</v>
      </c>
      <c r="E21" s="20">
        <v>12</v>
      </c>
      <c r="F21" s="20">
        <v>1</v>
      </c>
      <c r="G21" s="20">
        <v>3</v>
      </c>
      <c r="H21" s="20">
        <v>2</v>
      </c>
      <c r="I21" s="20">
        <v>9</v>
      </c>
      <c r="J21" s="20">
        <v>9</v>
      </c>
      <c r="K21" s="20">
        <v>10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48</v>
      </c>
      <c r="D22" s="20">
        <v>47</v>
      </c>
      <c r="E22" s="20">
        <v>109</v>
      </c>
      <c r="F22" s="20">
        <v>10</v>
      </c>
      <c r="G22" s="20">
        <v>11</v>
      </c>
      <c r="H22" s="20">
        <v>27</v>
      </c>
      <c r="I22" s="20">
        <v>34</v>
      </c>
      <c r="J22" s="20">
        <v>32</v>
      </c>
      <c r="K22" s="20">
        <v>76</v>
      </c>
      <c r="L22" s="20">
        <v>4</v>
      </c>
      <c r="M22" s="20">
        <v>4</v>
      </c>
      <c r="N22" s="20">
        <v>6</v>
      </c>
    </row>
    <row r="23" spans="2:14" ht="20.100000000000001" customHeight="1" thickBot="1" x14ac:dyDescent="0.25">
      <c r="B23" s="4" t="s">
        <v>34</v>
      </c>
      <c r="C23" s="20">
        <v>172</v>
      </c>
      <c r="D23" s="20">
        <v>182</v>
      </c>
      <c r="E23" s="20">
        <v>156</v>
      </c>
      <c r="F23" s="20">
        <v>39</v>
      </c>
      <c r="G23" s="20">
        <v>45</v>
      </c>
      <c r="H23" s="20">
        <v>29</v>
      </c>
      <c r="I23" s="20">
        <v>103</v>
      </c>
      <c r="J23" s="20">
        <v>110</v>
      </c>
      <c r="K23" s="20">
        <v>112</v>
      </c>
      <c r="L23" s="20">
        <v>30</v>
      </c>
      <c r="M23" s="20">
        <v>27</v>
      </c>
      <c r="N23" s="20">
        <v>15</v>
      </c>
    </row>
    <row r="24" spans="2:14" ht="20.100000000000001" customHeight="1" thickBot="1" x14ac:dyDescent="0.25">
      <c r="B24" s="4" t="s">
        <v>35</v>
      </c>
      <c r="C24" s="20">
        <v>64</v>
      </c>
      <c r="D24" s="20">
        <v>58</v>
      </c>
      <c r="E24" s="20">
        <v>83</v>
      </c>
      <c r="F24" s="20">
        <v>11</v>
      </c>
      <c r="G24" s="20">
        <v>8</v>
      </c>
      <c r="H24" s="20">
        <v>4</v>
      </c>
      <c r="I24" s="20">
        <v>31</v>
      </c>
      <c r="J24" s="20">
        <v>31</v>
      </c>
      <c r="K24" s="20">
        <v>62</v>
      </c>
      <c r="L24" s="20">
        <v>22</v>
      </c>
      <c r="M24" s="20">
        <v>19</v>
      </c>
      <c r="N24" s="20">
        <v>17</v>
      </c>
    </row>
    <row r="25" spans="2:14" ht="20.100000000000001" customHeight="1" thickBot="1" x14ac:dyDescent="0.25">
      <c r="B25" s="4" t="s">
        <v>36</v>
      </c>
      <c r="C25" s="20">
        <v>19</v>
      </c>
      <c r="D25" s="20">
        <v>18</v>
      </c>
      <c r="E25" s="20">
        <v>43</v>
      </c>
      <c r="F25" s="20">
        <v>4</v>
      </c>
      <c r="G25" s="20">
        <v>6</v>
      </c>
      <c r="H25" s="20">
        <v>0</v>
      </c>
      <c r="I25" s="20">
        <v>15</v>
      </c>
      <c r="J25" s="20">
        <v>12</v>
      </c>
      <c r="K25" s="20">
        <v>43</v>
      </c>
      <c r="L25" s="20">
        <v>0</v>
      </c>
      <c r="M25" s="20">
        <v>0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45</v>
      </c>
      <c r="D26" s="20">
        <v>73</v>
      </c>
      <c r="E26" s="20">
        <v>102</v>
      </c>
      <c r="F26" s="20">
        <v>6</v>
      </c>
      <c r="G26" s="20">
        <v>10</v>
      </c>
      <c r="H26" s="20">
        <v>10</v>
      </c>
      <c r="I26" s="20">
        <v>25</v>
      </c>
      <c r="J26" s="20">
        <v>40</v>
      </c>
      <c r="K26" s="20">
        <v>76</v>
      </c>
      <c r="L26" s="20">
        <v>14</v>
      </c>
      <c r="M26" s="20">
        <v>23</v>
      </c>
      <c r="N26" s="20">
        <v>16</v>
      </c>
    </row>
    <row r="27" spans="2:14" ht="20.100000000000001" customHeight="1" thickBot="1" x14ac:dyDescent="0.25">
      <c r="B27" s="6" t="s">
        <v>38</v>
      </c>
      <c r="C27" s="70">
        <v>6</v>
      </c>
      <c r="D27" s="70">
        <v>16</v>
      </c>
      <c r="E27" s="70">
        <v>8</v>
      </c>
      <c r="F27" s="70">
        <v>0</v>
      </c>
      <c r="G27" s="70">
        <v>0</v>
      </c>
      <c r="H27" s="70">
        <v>0</v>
      </c>
      <c r="I27" s="70">
        <v>6</v>
      </c>
      <c r="J27" s="70">
        <v>16</v>
      </c>
      <c r="K27" s="70">
        <v>8</v>
      </c>
      <c r="L27" s="70">
        <v>0</v>
      </c>
      <c r="M27" s="70">
        <v>0</v>
      </c>
      <c r="N27" s="70">
        <v>0</v>
      </c>
    </row>
    <row r="28" spans="2:14" ht="20.100000000000001" customHeight="1" thickBot="1" x14ac:dyDescent="0.25">
      <c r="B28" s="7" t="s">
        <v>39</v>
      </c>
      <c r="C28" s="9">
        <v>1230</v>
      </c>
      <c r="D28" s="9">
        <v>1220</v>
      </c>
      <c r="E28" s="9">
        <v>1802</v>
      </c>
      <c r="F28" s="9">
        <v>263</v>
      </c>
      <c r="G28" s="69">
        <v>292</v>
      </c>
      <c r="H28" s="9">
        <v>347</v>
      </c>
      <c r="I28" s="9">
        <v>804</v>
      </c>
      <c r="J28" s="9">
        <v>777</v>
      </c>
      <c r="K28" s="9">
        <v>1329</v>
      </c>
      <c r="L28" s="69">
        <v>163</v>
      </c>
      <c r="M28" s="9">
        <v>151</v>
      </c>
      <c r="N28" s="9">
        <v>126</v>
      </c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8"/>
      <c r="C9" s="76" t="s">
        <v>106</v>
      </c>
      <c r="D9" s="74"/>
      <c r="E9" s="77"/>
      <c r="F9" s="76" t="s">
        <v>107</v>
      </c>
      <c r="G9" s="74"/>
      <c r="H9" s="74"/>
      <c r="I9" s="76" t="s">
        <v>108</v>
      </c>
      <c r="J9" s="74"/>
      <c r="K9" s="74"/>
      <c r="L9" s="76" t="s">
        <v>109</v>
      </c>
      <c r="M9" s="74"/>
      <c r="N9" s="74"/>
      <c r="O9" s="76" t="s">
        <v>110</v>
      </c>
      <c r="P9" s="74"/>
      <c r="Q9" s="74"/>
      <c r="R9" s="76" t="s">
        <v>111</v>
      </c>
      <c r="S9" s="74"/>
      <c r="T9" s="74"/>
      <c r="U9" s="76" t="s">
        <v>112</v>
      </c>
      <c r="V9" s="74"/>
      <c r="W9" s="74"/>
      <c r="X9" s="76" t="s">
        <v>113</v>
      </c>
      <c r="Y9" s="74"/>
      <c r="Z9" s="74"/>
      <c r="AA9" s="76" t="s">
        <v>114</v>
      </c>
      <c r="AB9" s="74"/>
      <c r="AC9" s="74"/>
      <c r="AD9" s="76" t="s">
        <v>115</v>
      </c>
      <c r="AE9" s="74"/>
      <c r="AF9" s="74"/>
      <c r="AG9" s="76" t="s">
        <v>116</v>
      </c>
      <c r="AH9" s="74"/>
      <c r="AI9" s="74"/>
    </row>
    <row r="10" spans="2:35" ht="42.75" customHeight="1" thickBot="1" x14ac:dyDescent="0.25">
      <c r="B10" s="78"/>
      <c r="C10" s="8" t="s">
        <v>117</v>
      </c>
      <c r="D10" s="8" t="s">
        <v>51</v>
      </c>
      <c r="E10" s="8" t="s">
        <v>52</v>
      </c>
      <c r="F10" s="8" t="s">
        <v>118</v>
      </c>
      <c r="G10" s="8" t="s">
        <v>51</v>
      </c>
      <c r="H10" s="8" t="s">
        <v>52</v>
      </c>
      <c r="I10" s="8" t="s">
        <v>118</v>
      </c>
      <c r="J10" s="8" t="s">
        <v>51</v>
      </c>
      <c r="K10" s="8" t="s">
        <v>52</v>
      </c>
      <c r="L10" s="8" t="s">
        <v>118</v>
      </c>
      <c r="M10" s="8" t="s">
        <v>51</v>
      </c>
      <c r="N10" s="8" t="s">
        <v>52</v>
      </c>
      <c r="O10" s="8" t="s">
        <v>118</v>
      </c>
      <c r="P10" s="8" t="s">
        <v>51</v>
      </c>
      <c r="Q10" s="8" t="s">
        <v>52</v>
      </c>
      <c r="R10" s="8" t="s">
        <v>118</v>
      </c>
      <c r="S10" s="8" t="s">
        <v>51</v>
      </c>
      <c r="T10" s="8" t="s">
        <v>52</v>
      </c>
      <c r="U10" s="8" t="s">
        <v>118</v>
      </c>
      <c r="V10" s="8" t="s">
        <v>51</v>
      </c>
      <c r="W10" s="8" t="s">
        <v>52</v>
      </c>
      <c r="X10" s="8" t="s">
        <v>118</v>
      </c>
      <c r="Y10" s="8" t="s">
        <v>51</v>
      </c>
      <c r="Z10" s="8" t="s">
        <v>52</v>
      </c>
      <c r="AA10" s="8" t="s">
        <v>118</v>
      </c>
      <c r="AB10" s="8" t="s">
        <v>51</v>
      </c>
      <c r="AC10" s="8" t="s">
        <v>52</v>
      </c>
      <c r="AD10" s="8" t="s">
        <v>118</v>
      </c>
      <c r="AE10" s="8" t="s">
        <v>51</v>
      </c>
      <c r="AF10" s="8" t="s">
        <v>52</v>
      </c>
      <c r="AG10" s="8" t="s">
        <v>118</v>
      </c>
      <c r="AH10" s="8" t="s">
        <v>51</v>
      </c>
      <c r="AI10" s="8" t="s">
        <v>52</v>
      </c>
    </row>
    <row r="11" spans="2:35" ht="20.100000000000001" customHeight="1" thickBot="1" x14ac:dyDescent="0.25">
      <c r="B11" s="3" t="s">
        <v>22</v>
      </c>
      <c r="C11" s="20">
        <v>406</v>
      </c>
      <c r="D11" s="20">
        <v>415</v>
      </c>
      <c r="E11" s="20">
        <v>74</v>
      </c>
      <c r="F11" s="20">
        <v>378</v>
      </c>
      <c r="G11" s="20">
        <v>385</v>
      </c>
      <c r="H11" s="20">
        <v>67</v>
      </c>
      <c r="I11" s="20">
        <v>11</v>
      </c>
      <c r="J11" s="20">
        <v>11</v>
      </c>
      <c r="K11" s="20">
        <v>0</v>
      </c>
      <c r="L11" s="20">
        <v>0</v>
      </c>
      <c r="M11" s="20">
        <v>0</v>
      </c>
      <c r="N11" s="20">
        <v>0</v>
      </c>
      <c r="O11" s="20">
        <v>16</v>
      </c>
      <c r="P11" s="20">
        <v>16</v>
      </c>
      <c r="Q11" s="20">
        <v>7</v>
      </c>
      <c r="R11" s="20">
        <v>1</v>
      </c>
      <c r="S11" s="20">
        <v>3</v>
      </c>
      <c r="T11" s="20">
        <v>0</v>
      </c>
      <c r="U11" s="20">
        <v>62</v>
      </c>
      <c r="V11" s="20">
        <v>60</v>
      </c>
      <c r="W11" s="20">
        <v>12</v>
      </c>
      <c r="X11" s="20">
        <v>62</v>
      </c>
      <c r="Y11" s="20">
        <v>60</v>
      </c>
      <c r="Z11" s="20">
        <v>12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2:35" ht="20.100000000000001" customHeight="1" thickBot="1" x14ac:dyDescent="0.25">
      <c r="B12" s="4" t="s">
        <v>23</v>
      </c>
      <c r="C12" s="21">
        <v>55</v>
      </c>
      <c r="D12" s="21">
        <v>53</v>
      </c>
      <c r="E12" s="21">
        <v>4</v>
      </c>
      <c r="F12" s="21">
        <v>55</v>
      </c>
      <c r="G12" s="21">
        <v>53</v>
      </c>
      <c r="H12" s="21">
        <v>4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15</v>
      </c>
      <c r="V12" s="21">
        <v>13</v>
      </c>
      <c r="W12" s="21">
        <v>4</v>
      </c>
      <c r="X12" s="21">
        <v>15</v>
      </c>
      <c r="Y12" s="21">
        <v>13</v>
      </c>
      <c r="Z12" s="21">
        <v>4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</row>
    <row r="13" spans="2:35" ht="20.100000000000001" customHeight="1" thickBot="1" x14ac:dyDescent="0.25">
      <c r="B13" s="4" t="s">
        <v>24</v>
      </c>
      <c r="C13" s="21">
        <v>68</v>
      </c>
      <c r="D13" s="21">
        <v>74</v>
      </c>
      <c r="E13" s="21">
        <v>6</v>
      </c>
      <c r="F13" s="21">
        <v>68</v>
      </c>
      <c r="G13" s="21">
        <v>74</v>
      </c>
      <c r="H13" s="21">
        <v>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11</v>
      </c>
      <c r="V13" s="21">
        <v>12</v>
      </c>
      <c r="W13" s="21">
        <v>0</v>
      </c>
      <c r="X13" s="21">
        <v>11</v>
      </c>
      <c r="Y13" s="21">
        <v>12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</row>
    <row r="14" spans="2:35" ht="20.100000000000001" customHeight="1" thickBot="1" x14ac:dyDescent="0.25">
      <c r="B14" s="4" t="s">
        <v>25</v>
      </c>
      <c r="C14" s="21">
        <v>73</v>
      </c>
      <c r="D14" s="21">
        <v>65</v>
      </c>
      <c r="E14" s="21">
        <v>27</v>
      </c>
      <c r="F14" s="21">
        <v>72</v>
      </c>
      <c r="G14" s="21">
        <v>65</v>
      </c>
      <c r="H14" s="21">
        <v>26</v>
      </c>
      <c r="I14" s="21">
        <v>1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18</v>
      </c>
      <c r="V14" s="21">
        <v>15</v>
      </c>
      <c r="W14" s="21">
        <v>8</v>
      </c>
      <c r="X14" s="21">
        <v>18</v>
      </c>
      <c r="Y14" s="21">
        <v>15</v>
      </c>
      <c r="Z14" s="21">
        <v>8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2:35" ht="20.100000000000001" customHeight="1" thickBot="1" x14ac:dyDescent="0.25">
      <c r="B15" s="4" t="s">
        <v>26</v>
      </c>
      <c r="C15" s="21">
        <v>131</v>
      </c>
      <c r="D15" s="21">
        <v>135</v>
      </c>
      <c r="E15" s="21">
        <v>7</v>
      </c>
      <c r="F15" s="21">
        <v>130</v>
      </c>
      <c r="G15" s="21">
        <v>134</v>
      </c>
      <c r="H15" s="21">
        <v>7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30</v>
      </c>
      <c r="V15" s="21">
        <v>28</v>
      </c>
      <c r="W15" s="21">
        <v>5</v>
      </c>
      <c r="X15" s="21">
        <v>30</v>
      </c>
      <c r="Y15" s="21">
        <v>28</v>
      </c>
      <c r="Z15" s="21">
        <v>5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2:35" ht="20.100000000000001" customHeight="1" thickBot="1" x14ac:dyDescent="0.25">
      <c r="B16" s="4" t="s">
        <v>27</v>
      </c>
      <c r="C16" s="21">
        <v>56</v>
      </c>
      <c r="D16" s="21">
        <v>58</v>
      </c>
      <c r="E16" s="21">
        <v>8</v>
      </c>
      <c r="F16" s="21">
        <v>56</v>
      </c>
      <c r="G16" s="21">
        <v>58</v>
      </c>
      <c r="H16" s="21">
        <v>8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6</v>
      </c>
      <c r="V16" s="21">
        <v>7</v>
      </c>
      <c r="W16" s="21">
        <v>4</v>
      </c>
      <c r="X16" s="21">
        <v>6</v>
      </c>
      <c r="Y16" s="21">
        <v>5</v>
      </c>
      <c r="Z16" s="21">
        <v>4</v>
      </c>
      <c r="AA16" s="21">
        <v>0</v>
      </c>
      <c r="AB16" s="21">
        <v>2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</row>
    <row r="17" spans="2:35" ht="20.100000000000001" customHeight="1" thickBot="1" x14ac:dyDescent="0.25">
      <c r="B17" s="4" t="s">
        <v>28</v>
      </c>
      <c r="C17" s="21">
        <v>120</v>
      </c>
      <c r="D17" s="21">
        <v>114</v>
      </c>
      <c r="E17" s="21">
        <v>20</v>
      </c>
      <c r="F17" s="21">
        <v>120</v>
      </c>
      <c r="G17" s="21">
        <v>114</v>
      </c>
      <c r="H17" s="21">
        <v>20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11</v>
      </c>
      <c r="V17" s="21">
        <v>9</v>
      </c>
      <c r="W17" s="21">
        <v>5</v>
      </c>
      <c r="X17" s="21">
        <v>11</v>
      </c>
      <c r="Y17" s="21">
        <v>9</v>
      </c>
      <c r="Z17" s="21">
        <v>5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2:35" ht="20.100000000000001" customHeight="1" thickBot="1" x14ac:dyDescent="0.25">
      <c r="B18" s="4" t="s">
        <v>29</v>
      </c>
      <c r="C18" s="21">
        <v>68</v>
      </c>
      <c r="D18" s="21">
        <v>54</v>
      </c>
      <c r="E18" s="21">
        <v>31</v>
      </c>
      <c r="F18" s="21">
        <v>68</v>
      </c>
      <c r="G18" s="21">
        <v>54</v>
      </c>
      <c r="H18" s="21">
        <v>31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21</v>
      </c>
      <c r="V18" s="21">
        <v>14</v>
      </c>
      <c r="W18" s="21">
        <v>19</v>
      </c>
      <c r="X18" s="21">
        <v>21</v>
      </c>
      <c r="Y18" s="21">
        <v>14</v>
      </c>
      <c r="Z18" s="21">
        <v>19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2:35" ht="20.100000000000001" customHeight="1" thickBot="1" x14ac:dyDescent="0.25">
      <c r="B19" s="4" t="s">
        <v>30</v>
      </c>
      <c r="C19" s="21">
        <v>504</v>
      </c>
      <c r="D19" s="21">
        <v>521</v>
      </c>
      <c r="E19" s="21">
        <v>64</v>
      </c>
      <c r="F19" s="21">
        <v>504</v>
      </c>
      <c r="G19" s="21">
        <v>520</v>
      </c>
      <c r="H19" s="21">
        <v>64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127</v>
      </c>
      <c r="V19" s="21">
        <v>125</v>
      </c>
      <c r="W19" s="21">
        <v>15</v>
      </c>
      <c r="X19" s="21">
        <v>126</v>
      </c>
      <c r="Y19" s="21">
        <v>123</v>
      </c>
      <c r="Z19" s="21">
        <v>15</v>
      </c>
      <c r="AA19" s="21">
        <v>1</v>
      </c>
      <c r="AB19" s="21">
        <v>1</v>
      </c>
      <c r="AC19" s="21">
        <v>0</v>
      </c>
      <c r="AD19" s="21">
        <v>0</v>
      </c>
      <c r="AE19" s="21">
        <v>1</v>
      </c>
      <c r="AF19" s="21">
        <v>0</v>
      </c>
      <c r="AG19" s="21">
        <v>0</v>
      </c>
      <c r="AH19" s="21">
        <v>0</v>
      </c>
      <c r="AI19" s="21">
        <v>0</v>
      </c>
    </row>
    <row r="20" spans="2:35" ht="20.100000000000001" customHeight="1" thickBot="1" x14ac:dyDescent="0.25">
      <c r="B20" s="4" t="s">
        <v>31</v>
      </c>
      <c r="C20" s="21">
        <v>252</v>
      </c>
      <c r="D20" s="21">
        <v>242</v>
      </c>
      <c r="E20" s="21">
        <v>60</v>
      </c>
      <c r="F20" s="21">
        <v>247</v>
      </c>
      <c r="G20" s="21">
        <v>242</v>
      </c>
      <c r="H20" s="21">
        <v>55</v>
      </c>
      <c r="I20" s="21">
        <v>5</v>
      </c>
      <c r="J20" s="21">
        <v>0</v>
      </c>
      <c r="K20" s="21">
        <v>5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62</v>
      </c>
      <c r="V20" s="21">
        <v>66</v>
      </c>
      <c r="W20" s="21">
        <v>7</v>
      </c>
      <c r="X20" s="21">
        <v>62</v>
      </c>
      <c r="Y20" s="21">
        <v>66</v>
      </c>
      <c r="Z20" s="21">
        <v>7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</row>
    <row r="21" spans="2:35" ht="20.100000000000001" customHeight="1" thickBot="1" x14ac:dyDescent="0.25">
      <c r="B21" s="4" t="s">
        <v>32</v>
      </c>
      <c r="C21" s="21">
        <v>50</v>
      </c>
      <c r="D21" s="21">
        <v>49</v>
      </c>
      <c r="E21" s="21">
        <v>55</v>
      </c>
      <c r="F21" s="21">
        <v>50</v>
      </c>
      <c r="G21" s="21">
        <v>49</v>
      </c>
      <c r="H21" s="21">
        <v>55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12</v>
      </c>
      <c r="V21" s="21">
        <v>11</v>
      </c>
      <c r="W21" s="21">
        <v>11</v>
      </c>
      <c r="X21" s="21">
        <v>12</v>
      </c>
      <c r="Y21" s="21">
        <v>11</v>
      </c>
      <c r="Z21" s="21">
        <v>11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2:35" ht="20.100000000000001" customHeight="1" thickBot="1" x14ac:dyDescent="0.25">
      <c r="B22" s="4" t="s">
        <v>33</v>
      </c>
      <c r="C22" s="21">
        <v>79</v>
      </c>
      <c r="D22" s="21">
        <v>84</v>
      </c>
      <c r="E22" s="21">
        <v>28</v>
      </c>
      <c r="F22" s="21">
        <v>79</v>
      </c>
      <c r="G22" s="21">
        <v>84</v>
      </c>
      <c r="H22" s="21">
        <v>28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16</v>
      </c>
      <c r="V22" s="21">
        <v>13</v>
      </c>
      <c r="W22" s="21">
        <v>6</v>
      </c>
      <c r="X22" s="21">
        <v>16</v>
      </c>
      <c r="Y22" s="21">
        <v>13</v>
      </c>
      <c r="Z22" s="21">
        <v>6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</row>
    <row r="23" spans="2:35" ht="20.100000000000001" customHeight="1" thickBot="1" x14ac:dyDescent="0.25">
      <c r="B23" s="4" t="s">
        <v>34</v>
      </c>
      <c r="C23" s="21">
        <v>406</v>
      </c>
      <c r="D23" s="21">
        <v>376</v>
      </c>
      <c r="E23" s="21">
        <v>135</v>
      </c>
      <c r="F23" s="21">
        <v>405</v>
      </c>
      <c r="G23" s="21">
        <v>376</v>
      </c>
      <c r="H23" s="21">
        <v>133</v>
      </c>
      <c r="I23" s="21">
        <v>1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66</v>
      </c>
      <c r="V23" s="21">
        <v>69</v>
      </c>
      <c r="W23" s="21">
        <v>18</v>
      </c>
      <c r="X23" s="21">
        <v>66</v>
      </c>
      <c r="Y23" s="21">
        <v>69</v>
      </c>
      <c r="Z23" s="21">
        <v>18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2:35" ht="20.100000000000001" customHeight="1" thickBot="1" x14ac:dyDescent="0.25">
      <c r="B24" s="4" t="s">
        <v>35</v>
      </c>
      <c r="C24" s="21">
        <v>48</v>
      </c>
      <c r="D24" s="21">
        <v>43</v>
      </c>
      <c r="E24" s="21">
        <v>48</v>
      </c>
      <c r="F24" s="21">
        <v>41</v>
      </c>
      <c r="G24" s="21">
        <v>40</v>
      </c>
      <c r="H24" s="21">
        <v>41</v>
      </c>
      <c r="I24" s="21">
        <v>7</v>
      </c>
      <c r="J24" s="21">
        <v>3</v>
      </c>
      <c r="K24" s="21">
        <v>7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2</v>
      </c>
      <c r="W24" s="21">
        <v>1</v>
      </c>
      <c r="X24" s="21">
        <v>1</v>
      </c>
      <c r="Y24" s="21">
        <v>2</v>
      </c>
      <c r="Z24" s="21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</row>
    <row r="25" spans="2:35" ht="20.100000000000001" customHeight="1" thickBot="1" x14ac:dyDescent="0.25">
      <c r="B25" s="4" t="s">
        <v>36</v>
      </c>
      <c r="C25" s="21">
        <v>57</v>
      </c>
      <c r="D25" s="21">
        <v>51</v>
      </c>
      <c r="E25" s="21">
        <v>22</v>
      </c>
      <c r="F25" s="21">
        <v>57</v>
      </c>
      <c r="G25" s="21">
        <v>51</v>
      </c>
      <c r="H25" s="21">
        <v>22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12</v>
      </c>
      <c r="V25" s="21">
        <v>12</v>
      </c>
      <c r="W25" s="21">
        <v>1</v>
      </c>
      <c r="X25" s="21">
        <v>12</v>
      </c>
      <c r="Y25" s="21">
        <v>12</v>
      </c>
      <c r="Z25" s="21">
        <v>1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2:35" ht="20.100000000000001" customHeight="1" thickBot="1" x14ac:dyDescent="0.25">
      <c r="B26" s="5" t="s">
        <v>37</v>
      </c>
      <c r="C26" s="21">
        <v>112</v>
      </c>
      <c r="D26" s="21">
        <v>118</v>
      </c>
      <c r="E26" s="21">
        <v>36</v>
      </c>
      <c r="F26" s="21">
        <v>112</v>
      </c>
      <c r="G26" s="21">
        <v>118</v>
      </c>
      <c r="H26" s="21">
        <v>36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9</v>
      </c>
      <c r="V26" s="21">
        <v>9</v>
      </c>
      <c r="W26" s="21">
        <v>3</v>
      </c>
      <c r="X26" s="21">
        <v>9</v>
      </c>
      <c r="Y26" s="21">
        <v>9</v>
      </c>
      <c r="Z26" s="21">
        <v>3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</row>
    <row r="27" spans="2:35" ht="20.100000000000001" customHeight="1" thickBot="1" x14ac:dyDescent="0.25">
      <c r="B27" s="6" t="s">
        <v>38</v>
      </c>
      <c r="C27" s="22">
        <v>21</v>
      </c>
      <c r="D27" s="22">
        <v>24</v>
      </c>
      <c r="E27" s="22">
        <v>4</v>
      </c>
      <c r="F27" s="22">
        <v>21</v>
      </c>
      <c r="G27" s="22">
        <v>24</v>
      </c>
      <c r="H27" s="22">
        <v>4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</row>
    <row r="28" spans="2:35" ht="20.100000000000001" customHeight="1" thickBot="1" x14ac:dyDescent="0.25">
      <c r="B28" s="7" t="s">
        <v>39</v>
      </c>
      <c r="C28" s="9">
        <v>2506</v>
      </c>
      <c r="D28" s="9">
        <v>2476</v>
      </c>
      <c r="E28" s="9">
        <v>629</v>
      </c>
      <c r="F28" s="9">
        <v>2463</v>
      </c>
      <c r="G28" s="9">
        <v>2441</v>
      </c>
      <c r="H28" s="9">
        <v>607</v>
      </c>
      <c r="I28" s="9">
        <v>26</v>
      </c>
      <c r="J28" s="9">
        <v>16</v>
      </c>
      <c r="K28" s="9">
        <v>14</v>
      </c>
      <c r="L28" s="9">
        <v>0</v>
      </c>
      <c r="M28" s="9">
        <v>0</v>
      </c>
      <c r="N28" s="9">
        <v>0</v>
      </c>
      <c r="O28" s="9">
        <v>16</v>
      </c>
      <c r="P28" s="9">
        <v>16</v>
      </c>
      <c r="Q28" s="9">
        <v>7</v>
      </c>
      <c r="R28" s="9">
        <v>1</v>
      </c>
      <c r="S28" s="9">
        <v>3</v>
      </c>
      <c r="T28" s="9">
        <v>1</v>
      </c>
      <c r="U28" s="9">
        <v>479</v>
      </c>
      <c r="V28" s="9">
        <v>465</v>
      </c>
      <c r="W28" s="9">
        <v>119</v>
      </c>
      <c r="X28" s="9">
        <v>478</v>
      </c>
      <c r="Y28" s="9">
        <v>461</v>
      </c>
      <c r="Z28" s="9">
        <v>119</v>
      </c>
      <c r="AA28" s="9">
        <v>1</v>
      </c>
      <c r="AB28" s="9">
        <v>3</v>
      </c>
      <c r="AC28" s="9">
        <v>0</v>
      </c>
      <c r="AD28" s="9">
        <v>0</v>
      </c>
      <c r="AE28" s="9">
        <v>1</v>
      </c>
      <c r="AF28" s="9">
        <v>0</v>
      </c>
      <c r="AG28" s="9">
        <v>0</v>
      </c>
      <c r="AH28" s="9">
        <v>0</v>
      </c>
      <c r="AI28" s="9">
        <v>0</v>
      </c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30"/>
  <sheetViews>
    <sheetView topLeftCell="A7"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1"/>
      <c r="C9" s="76" t="s">
        <v>242</v>
      </c>
      <c r="D9" s="74"/>
      <c r="E9" s="74"/>
      <c r="F9" s="77"/>
      <c r="G9" s="76" t="s">
        <v>238</v>
      </c>
      <c r="H9" s="74"/>
      <c r="I9" s="74"/>
      <c r="J9" s="84"/>
      <c r="K9" s="76" t="s">
        <v>239</v>
      </c>
      <c r="L9" s="74"/>
      <c r="M9" s="74"/>
      <c r="N9" s="84"/>
      <c r="O9" s="76" t="s">
        <v>240</v>
      </c>
      <c r="P9" s="74"/>
      <c r="Q9" s="74"/>
      <c r="R9" s="84"/>
      <c r="S9" s="76" t="s">
        <v>241</v>
      </c>
      <c r="T9" s="74"/>
      <c r="U9" s="74"/>
      <c r="V9" s="74"/>
      <c r="W9" s="74"/>
    </row>
    <row r="10" spans="2:23" ht="28.5" customHeight="1" thickBot="1" x14ac:dyDescent="0.25">
      <c r="B10" s="11"/>
      <c r="C10" s="81" t="s">
        <v>119</v>
      </c>
      <c r="D10" s="83" t="s">
        <v>120</v>
      </c>
      <c r="E10" s="83"/>
      <c r="F10" s="79" t="s">
        <v>121</v>
      </c>
      <c r="G10" s="81" t="s">
        <v>119</v>
      </c>
      <c r="H10" s="83" t="s">
        <v>120</v>
      </c>
      <c r="I10" s="83"/>
      <c r="J10" s="79" t="s">
        <v>121</v>
      </c>
      <c r="K10" s="81" t="s">
        <v>119</v>
      </c>
      <c r="L10" s="83" t="s">
        <v>120</v>
      </c>
      <c r="M10" s="83"/>
      <c r="N10" s="79" t="s">
        <v>121</v>
      </c>
      <c r="O10" s="81" t="s">
        <v>119</v>
      </c>
      <c r="P10" s="83" t="s">
        <v>120</v>
      </c>
      <c r="Q10" s="83"/>
      <c r="R10" s="79" t="s">
        <v>121</v>
      </c>
      <c r="S10" s="81" t="s">
        <v>122</v>
      </c>
      <c r="T10" s="83" t="s">
        <v>123</v>
      </c>
      <c r="U10" s="83"/>
      <c r="V10" s="79" t="s">
        <v>124</v>
      </c>
      <c r="W10" s="81" t="s">
        <v>125</v>
      </c>
    </row>
    <row r="11" spans="2:23" ht="28.5" customHeight="1" thickBot="1" x14ac:dyDescent="0.25">
      <c r="B11" s="12"/>
      <c r="C11" s="82"/>
      <c r="D11" s="25" t="s">
        <v>126</v>
      </c>
      <c r="E11" s="25" t="s">
        <v>127</v>
      </c>
      <c r="F11" s="80"/>
      <c r="G11" s="82"/>
      <c r="H11" s="25" t="s">
        <v>126</v>
      </c>
      <c r="I11" s="25" t="s">
        <v>127</v>
      </c>
      <c r="J11" s="80"/>
      <c r="K11" s="82"/>
      <c r="L11" s="25" t="s">
        <v>126</v>
      </c>
      <c r="M11" s="25" t="s">
        <v>127</v>
      </c>
      <c r="N11" s="80"/>
      <c r="O11" s="82"/>
      <c r="P11" s="25" t="s">
        <v>126</v>
      </c>
      <c r="Q11" s="25" t="s">
        <v>127</v>
      </c>
      <c r="R11" s="80"/>
      <c r="S11" s="82"/>
      <c r="T11" s="25" t="s">
        <v>128</v>
      </c>
      <c r="U11" s="25" t="s">
        <v>129</v>
      </c>
      <c r="V11" s="80"/>
      <c r="W11" s="82"/>
    </row>
    <row r="12" spans="2:23" ht="20.100000000000001" customHeight="1" thickBot="1" x14ac:dyDescent="0.25">
      <c r="B12" s="3" t="s">
        <v>22</v>
      </c>
      <c r="C12" s="26">
        <v>451</v>
      </c>
      <c r="D12" s="26">
        <v>19</v>
      </c>
      <c r="E12" s="26">
        <v>27</v>
      </c>
      <c r="F12" s="26">
        <v>497</v>
      </c>
      <c r="G12" s="26">
        <v>195</v>
      </c>
      <c r="H12" s="26">
        <v>3</v>
      </c>
      <c r="I12" s="26">
        <v>7</v>
      </c>
      <c r="J12" s="26">
        <v>205</v>
      </c>
      <c r="K12" s="26">
        <v>256</v>
      </c>
      <c r="L12" s="26">
        <v>16</v>
      </c>
      <c r="M12" s="26">
        <v>20</v>
      </c>
      <c r="N12" s="26">
        <v>292</v>
      </c>
      <c r="O12" s="26">
        <v>0</v>
      </c>
      <c r="P12" s="26">
        <v>0</v>
      </c>
      <c r="Q12" s="26">
        <v>0</v>
      </c>
      <c r="R12" s="26">
        <v>0</v>
      </c>
      <c r="S12" s="26">
        <v>691</v>
      </c>
      <c r="T12" s="26">
        <v>106</v>
      </c>
      <c r="U12" s="26">
        <v>58</v>
      </c>
      <c r="V12" s="26">
        <v>59</v>
      </c>
      <c r="W12" s="26">
        <v>914</v>
      </c>
    </row>
    <row r="13" spans="2:23" ht="20.100000000000001" customHeight="1" thickBot="1" x14ac:dyDescent="0.25">
      <c r="B13" s="4" t="s">
        <v>23</v>
      </c>
      <c r="C13" s="27">
        <v>70</v>
      </c>
      <c r="D13" s="27">
        <v>3</v>
      </c>
      <c r="E13" s="27">
        <v>6</v>
      </c>
      <c r="F13" s="27">
        <v>79</v>
      </c>
      <c r="G13" s="27">
        <v>37</v>
      </c>
      <c r="H13" s="27">
        <v>0</v>
      </c>
      <c r="I13" s="27">
        <v>6</v>
      </c>
      <c r="J13" s="27">
        <v>43</v>
      </c>
      <c r="K13" s="27">
        <v>33</v>
      </c>
      <c r="L13" s="27">
        <v>3</v>
      </c>
      <c r="M13" s="27">
        <v>0</v>
      </c>
      <c r="N13" s="27">
        <v>36</v>
      </c>
      <c r="O13" s="27">
        <v>0</v>
      </c>
      <c r="P13" s="27">
        <v>0</v>
      </c>
      <c r="Q13" s="27">
        <v>0</v>
      </c>
      <c r="R13" s="27">
        <v>0</v>
      </c>
      <c r="S13" s="27">
        <v>143</v>
      </c>
      <c r="T13" s="27">
        <v>28</v>
      </c>
      <c r="U13" s="27">
        <v>7</v>
      </c>
      <c r="V13" s="27">
        <v>19</v>
      </c>
      <c r="W13" s="27">
        <v>197</v>
      </c>
    </row>
    <row r="14" spans="2:23" ht="20.100000000000001" customHeight="1" thickBot="1" x14ac:dyDescent="0.25">
      <c r="B14" s="4" t="s">
        <v>24</v>
      </c>
      <c r="C14" s="27">
        <v>31</v>
      </c>
      <c r="D14" s="27">
        <v>0</v>
      </c>
      <c r="E14" s="27">
        <v>2</v>
      </c>
      <c r="F14" s="27">
        <v>33</v>
      </c>
      <c r="G14" s="27">
        <v>17</v>
      </c>
      <c r="H14" s="27">
        <v>0</v>
      </c>
      <c r="I14" s="27">
        <v>0</v>
      </c>
      <c r="J14" s="27">
        <v>17</v>
      </c>
      <c r="K14" s="27">
        <v>14</v>
      </c>
      <c r="L14" s="27">
        <v>0</v>
      </c>
      <c r="M14" s="27">
        <v>2</v>
      </c>
      <c r="N14" s="27">
        <v>16</v>
      </c>
      <c r="O14" s="27">
        <v>0</v>
      </c>
      <c r="P14" s="27">
        <v>0</v>
      </c>
      <c r="Q14" s="27">
        <v>0</v>
      </c>
      <c r="R14" s="27">
        <v>0</v>
      </c>
      <c r="S14" s="27">
        <v>61</v>
      </c>
      <c r="T14" s="27">
        <v>11</v>
      </c>
      <c r="U14" s="27">
        <v>2</v>
      </c>
      <c r="V14" s="27">
        <v>17</v>
      </c>
      <c r="W14" s="27">
        <v>91</v>
      </c>
    </row>
    <row r="15" spans="2:23" ht="20.100000000000001" customHeight="1" thickBot="1" x14ac:dyDescent="0.25">
      <c r="B15" s="4" t="s">
        <v>25</v>
      </c>
      <c r="C15" s="27">
        <v>48</v>
      </c>
      <c r="D15" s="27">
        <v>4</v>
      </c>
      <c r="E15" s="27">
        <v>3</v>
      </c>
      <c r="F15" s="27">
        <v>55</v>
      </c>
      <c r="G15" s="27">
        <v>32</v>
      </c>
      <c r="H15" s="27">
        <v>0</v>
      </c>
      <c r="I15" s="27">
        <v>0</v>
      </c>
      <c r="J15" s="27">
        <v>32</v>
      </c>
      <c r="K15" s="27">
        <v>16</v>
      </c>
      <c r="L15" s="27">
        <v>4</v>
      </c>
      <c r="M15" s="27">
        <v>3</v>
      </c>
      <c r="N15" s="27">
        <v>23</v>
      </c>
      <c r="O15" s="27">
        <v>0</v>
      </c>
      <c r="P15" s="27">
        <v>0</v>
      </c>
      <c r="Q15" s="27">
        <v>0</v>
      </c>
      <c r="R15" s="27">
        <v>0</v>
      </c>
      <c r="S15" s="27">
        <v>70</v>
      </c>
      <c r="T15" s="27">
        <v>6</v>
      </c>
      <c r="U15" s="27">
        <v>16</v>
      </c>
      <c r="V15" s="27">
        <v>3</v>
      </c>
      <c r="W15" s="27">
        <v>95</v>
      </c>
    </row>
    <row r="16" spans="2:23" ht="20.100000000000001" customHeight="1" thickBot="1" x14ac:dyDescent="0.25">
      <c r="B16" s="4" t="s">
        <v>26</v>
      </c>
      <c r="C16" s="27">
        <v>211</v>
      </c>
      <c r="D16" s="27">
        <v>3</v>
      </c>
      <c r="E16" s="27">
        <v>11</v>
      </c>
      <c r="F16" s="27">
        <v>225</v>
      </c>
      <c r="G16" s="27">
        <v>130</v>
      </c>
      <c r="H16" s="27">
        <v>1</v>
      </c>
      <c r="I16" s="27">
        <v>4</v>
      </c>
      <c r="J16" s="27">
        <v>135</v>
      </c>
      <c r="K16" s="27">
        <v>81</v>
      </c>
      <c r="L16" s="27">
        <v>2</v>
      </c>
      <c r="M16" s="27">
        <v>7</v>
      </c>
      <c r="N16" s="27">
        <v>90</v>
      </c>
      <c r="O16" s="27">
        <v>0</v>
      </c>
      <c r="P16" s="27">
        <v>0</v>
      </c>
      <c r="Q16" s="27">
        <v>0</v>
      </c>
      <c r="R16" s="27">
        <v>0</v>
      </c>
      <c r="S16" s="27">
        <v>125</v>
      </c>
      <c r="T16" s="27">
        <v>16</v>
      </c>
      <c r="U16" s="27">
        <v>36</v>
      </c>
      <c r="V16" s="27">
        <v>15</v>
      </c>
      <c r="W16" s="27">
        <v>192</v>
      </c>
    </row>
    <row r="17" spans="2:23" ht="20.100000000000001" customHeight="1" thickBot="1" x14ac:dyDescent="0.25">
      <c r="B17" s="4" t="s">
        <v>27</v>
      </c>
      <c r="C17" s="27">
        <v>24</v>
      </c>
      <c r="D17" s="27">
        <v>0</v>
      </c>
      <c r="E17" s="27">
        <v>0</v>
      </c>
      <c r="F17" s="27">
        <v>24</v>
      </c>
      <c r="G17" s="27">
        <v>8</v>
      </c>
      <c r="H17" s="27">
        <v>0</v>
      </c>
      <c r="I17" s="27">
        <v>0</v>
      </c>
      <c r="J17" s="27">
        <v>8</v>
      </c>
      <c r="K17" s="27">
        <v>16</v>
      </c>
      <c r="L17" s="27">
        <v>0</v>
      </c>
      <c r="M17" s="27">
        <v>0</v>
      </c>
      <c r="N17" s="27">
        <v>16</v>
      </c>
      <c r="O17" s="27">
        <v>0</v>
      </c>
      <c r="P17" s="27">
        <v>0</v>
      </c>
      <c r="Q17" s="27">
        <v>0</v>
      </c>
      <c r="R17" s="27">
        <v>0</v>
      </c>
      <c r="S17" s="27">
        <v>32</v>
      </c>
      <c r="T17" s="27">
        <v>3</v>
      </c>
      <c r="U17" s="27">
        <v>4</v>
      </c>
      <c r="V17" s="27">
        <v>2</v>
      </c>
      <c r="W17" s="27">
        <v>41</v>
      </c>
    </row>
    <row r="18" spans="2:23" ht="20.100000000000001" customHeight="1" thickBot="1" x14ac:dyDescent="0.25">
      <c r="B18" s="4" t="s">
        <v>28</v>
      </c>
      <c r="C18" s="27">
        <v>66</v>
      </c>
      <c r="D18" s="27">
        <v>1</v>
      </c>
      <c r="E18" s="27">
        <v>3</v>
      </c>
      <c r="F18" s="27">
        <v>70</v>
      </c>
      <c r="G18" s="27">
        <v>25</v>
      </c>
      <c r="H18" s="27">
        <v>0</v>
      </c>
      <c r="I18" s="27">
        <v>0</v>
      </c>
      <c r="J18" s="27">
        <v>25</v>
      </c>
      <c r="K18" s="27">
        <v>41</v>
      </c>
      <c r="L18" s="27">
        <v>1</v>
      </c>
      <c r="M18" s="27">
        <v>3</v>
      </c>
      <c r="N18" s="27">
        <v>45</v>
      </c>
      <c r="O18" s="27">
        <v>0</v>
      </c>
      <c r="P18" s="27">
        <v>0</v>
      </c>
      <c r="Q18" s="27">
        <v>0</v>
      </c>
      <c r="R18" s="27">
        <v>0</v>
      </c>
      <c r="S18" s="27">
        <v>135</v>
      </c>
      <c r="T18" s="27">
        <v>17</v>
      </c>
      <c r="U18" s="27">
        <v>3</v>
      </c>
      <c r="V18" s="27">
        <v>3</v>
      </c>
      <c r="W18" s="27">
        <v>158</v>
      </c>
    </row>
    <row r="19" spans="2:23" ht="20.100000000000001" customHeight="1" thickBot="1" x14ac:dyDescent="0.25">
      <c r="B19" s="4" t="s">
        <v>29</v>
      </c>
      <c r="C19" s="27">
        <v>88</v>
      </c>
      <c r="D19" s="27">
        <v>1</v>
      </c>
      <c r="E19" s="27">
        <v>9</v>
      </c>
      <c r="F19" s="27">
        <v>98</v>
      </c>
      <c r="G19" s="27">
        <v>21</v>
      </c>
      <c r="H19" s="27">
        <v>0</v>
      </c>
      <c r="I19" s="27">
        <v>0</v>
      </c>
      <c r="J19" s="27">
        <v>21</v>
      </c>
      <c r="K19" s="27">
        <v>67</v>
      </c>
      <c r="L19" s="27">
        <v>1</v>
      </c>
      <c r="M19" s="27">
        <v>9</v>
      </c>
      <c r="N19" s="27">
        <v>77</v>
      </c>
      <c r="O19" s="27">
        <v>0</v>
      </c>
      <c r="P19" s="27">
        <v>0</v>
      </c>
      <c r="Q19" s="27">
        <v>0</v>
      </c>
      <c r="R19" s="27">
        <v>0</v>
      </c>
      <c r="S19" s="27">
        <v>102</v>
      </c>
      <c r="T19" s="27">
        <v>13</v>
      </c>
      <c r="U19" s="27">
        <v>22</v>
      </c>
      <c r="V19" s="27">
        <v>1</v>
      </c>
      <c r="W19" s="27">
        <v>138</v>
      </c>
    </row>
    <row r="20" spans="2:23" ht="20.100000000000001" customHeight="1" thickBot="1" x14ac:dyDescent="0.25">
      <c r="B20" s="4" t="s">
        <v>30</v>
      </c>
      <c r="C20" s="27">
        <v>166</v>
      </c>
      <c r="D20" s="27">
        <v>2</v>
      </c>
      <c r="E20" s="27">
        <v>15</v>
      </c>
      <c r="F20" s="27">
        <v>183</v>
      </c>
      <c r="G20" s="27">
        <v>69</v>
      </c>
      <c r="H20" s="27">
        <v>0</v>
      </c>
      <c r="I20" s="27">
        <v>7</v>
      </c>
      <c r="J20" s="27">
        <v>76</v>
      </c>
      <c r="K20" s="27">
        <v>97</v>
      </c>
      <c r="L20" s="27">
        <v>2</v>
      </c>
      <c r="M20" s="27">
        <v>8</v>
      </c>
      <c r="N20" s="27">
        <v>107</v>
      </c>
      <c r="O20" s="27">
        <v>0</v>
      </c>
      <c r="P20" s="27">
        <v>0</v>
      </c>
      <c r="Q20" s="27">
        <v>0</v>
      </c>
      <c r="R20" s="27">
        <v>0</v>
      </c>
      <c r="S20" s="27">
        <v>639</v>
      </c>
      <c r="T20" s="27">
        <v>136</v>
      </c>
      <c r="U20" s="27">
        <v>52</v>
      </c>
      <c r="V20" s="27">
        <v>46</v>
      </c>
      <c r="W20" s="27">
        <v>873</v>
      </c>
    </row>
    <row r="21" spans="2:23" ht="20.100000000000001" customHeight="1" thickBot="1" x14ac:dyDescent="0.25">
      <c r="B21" s="4" t="s">
        <v>31</v>
      </c>
      <c r="C21" s="27">
        <v>275</v>
      </c>
      <c r="D21" s="27">
        <v>17</v>
      </c>
      <c r="E21" s="27">
        <v>22</v>
      </c>
      <c r="F21" s="27">
        <v>314</v>
      </c>
      <c r="G21" s="27">
        <v>54</v>
      </c>
      <c r="H21" s="27">
        <v>0</v>
      </c>
      <c r="I21" s="27">
        <v>3</v>
      </c>
      <c r="J21" s="27">
        <v>57</v>
      </c>
      <c r="K21" s="27">
        <v>221</v>
      </c>
      <c r="L21" s="27">
        <v>17</v>
      </c>
      <c r="M21" s="27">
        <v>19</v>
      </c>
      <c r="N21" s="27">
        <v>257</v>
      </c>
      <c r="O21" s="27">
        <v>0</v>
      </c>
      <c r="P21" s="27">
        <v>0</v>
      </c>
      <c r="Q21" s="27">
        <v>0</v>
      </c>
      <c r="R21" s="27">
        <v>0</v>
      </c>
      <c r="S21" s="27">
        <v>374</v>
      </c>
      <c r="T21" s="27">
        <v>62</v>
      </c>
      <c r="U21" s="27">
        <v>26</v>
      </c>
      <c r="V21" s="27">
        <v>35</v>
      </c>
      <c r="W21" s="27">
        <v>497</v>
      </c>
    </row>
    <row r="22" spans="2:23" ht="20.100000000000001" customHeight="1" thickBot="1" x14ac:dyDescent="0.25">
      <c r="B22" s="4" t="s">
        <v>32</v>
      </c>
      <c r="C22" s="27">
        <v>45</v>
      </c>
      <c r="D22" s="27">
        <v>0</v>
      </c>
      <c r="E22" s="27">
        <v>1</v>
      </c>
      <c r="F22" s="27">
        <v>46</v>
      </c>
      <c r="G22" s="27">
        <v>11</v>
      </c>
      <c r="H22" s="27">
        <v>0</v>
      </c>
      <c r="I22" s="27">
        <v>0</v>
      </c>
      <c r="J22" s="27">
        <v>11</v>
      </c>
      <c r="K22" s="27">
        <v>34</v>
      </c>
      <c r="L22" s="27">
        <v>0</v>
      </c>
      <c r="M22" s="27">
        <v>0</v>
      </c>
      <c r="N22" s="27">
        <v>34</v>
      </c>
      <c r="O22" s="27">
        <v>0</v>
      </c>
      <c r="P22" s="27">
        <v>0</v>
      </c>
      <c r="Q22" s="27">
        <v>1</v>
      </c>
      <c r="R22" s="27">
        <v>1</v>
      </c>
      <c r="S22" s="27">
        <v>63</v>
      </c>
      <c r="T22" s="27">
        <v>13</v>
      </c>
      <c r="U22" s="27">
        <v>3</v>
      </c>
      <c r="V22" s="27">
        <v>2</v>
      </c>
      <c r="W22" s="27">
        <v>81</v>
      </c>
    </row>
    <row r="23" spans="2:23" ht="20.100000000000001" customHeight="1" thickBot="1" x14ac:dyDescent="0.25">
      <c r="B23" s="4" t="s">
        <v>33</v>
      </c>
      <c r="C23" s="27">
        <v>89</v>
      </c>
      <c r="D23" s="27">
        <v>3</v>
      </c>
      <c r="E23" s="27">
        <v>7</v>
      </c>
      <c r="F23" s="27">
        <v>99</v>
      </c>
      <c r="G23" s="27">
        <v>12</v>
      </c>
      <c r="H23" s="27">
        <v>0</v>
      </c>
      <c r="I23" s="27">
        <v>0</v>
      </c>
      <c r="J23" s="27">
        <v>12</v>
      </c>
      <c r="K23" s="27">
        <v>77</v>
      </c>
      <c r="L23" s="27">
        <v>3</v>
      </c>
      <c r="M23" s="27">
        <v>7</v>
      </c>
      <c r="N23" s="27">
        <v>87</v>
      </c>
      <c r="O23" s="27">
        <v>0</v>
      </c>
      <c r="P23" s="27">
        <v>0</v>
      </c>
      <c r="Q23" s="27">
        <v>0</v>
      </c>
      <c r="R23" s="27">
        <v>0</v>
      </c>
      <c r="S23" s="27">
        <v>162</v>
      </c>
      <c r="T23" s="27">
        <v>22</v>
      </c>
      <c r="U23" s="27">
        <v>23</v>
      </c>
      <c r="V23" s="27">
        <v>7</v>
      </c>
      <c r="W23" s="27">
        <v>214</v>
      </c>
    </row>
    <row r="24" spans="2:23" ht="20.100000000000001" customHeight="1" thickBot="1" x14ac:dyDescent="0.25">
      <c r="B24" s="4" t="s">
        <v>34</v>
      </c>
      <c r="C24" s="27">
        <v>198</v>
      </c>
      <c r="D24" s="27">
        <v>18</v>
      </c>
      <c r="E24" s="27">
        <v>11</v>
      </c>
      <c r="F24" s="27">
        <v>227</v>
      </c>
      <c r="G24" s="27">
        <v>49</v>
      </c>
      <c r="H24" s="27">
        <v>3</v>
      </c>
      <c r="I24" s="27">
        <v>2</v>
      </c>
      <c r="J24" s="27">
        <v>54</v>
      </c>
      <c r="K24" s="27">
        <v>142</v>
      </c>
      <c r="L24" s="27">
        <v>15</v>
      </c>
      <c r="M24" s="27">
        <v>9</v>
      </c>
      <c r="N24" s="27">
        <v>166</v>
      </c>
      <c r="O24" s="27">
        <v>7</v>
      </c>
      <c r="P24" s="27">
        <v>0</v>
      </c>
      <c r="Q24" s="27">
        <v>0</v>
      </c>
      <c r="R24" s="27">
        <v>7</v>
      </c>
      <c r="S24" s="27">
        <v>608</v>
      </c>
      <c r="T24" s="27">
        <v>97</v>
      </c>
      <c r="U24" s="27">
        <v>43</v>
      </c>
      <c r="V24" s="27">
        <v>9</v>
      </c>
      <c r="W24" s="27">
        <v>757</v>
      </c>
    </row>
    <row r="25" spans="2:23" ht="20.100000000000001" customHeight="1" thickBot="1" x14ac:dyDescent="0.25">
      <c r="B25" s="4" t="s">
        <v>35</v>
      </c>
      <c r="C25" s="27">
        <v>58</v>
      </c>
      <c r="D25" s="27">
        <v>1</v>
      </c>
      <c r="E25" s="27">
        <v>1</v>
      </c>
      <c r="F25" s="27">
        <v>60</v>
      </c>
      <c r="G25" s="27">
        <v>26</v>
      </c>
      <c r="H25" s="27">
        <v>0</v>
      </c>
      <c r="I25" s="27">
        <v>1</v>
      </c>
      <c r="J25" s="27">
        <v>27</v>
      </c>
      <c r="K25" s="27">
        <v>32</v>
      </c>
      <c r="L25" s="27">
        <v>1</v>
      </c>
      <c r="M25" s="27">
        <v>0</v>
      </c>
      <c r="N25" s="27">
        <v>33</v>
      </c>
      <c r="O25" s="27">
        <v>0</v>
      </c>
      <c r="P25" s="27">
        <v>0</v>
      </c>
      <c r="Q25" s="27">
        <v>0</v>
      </c>
      <c r="R25" s="27">
        <v>0</v>
      </c>
      <c r="S25" s="27">
        <v>153</v>
      </c>
      <c r="T25" s="27">
        <v>22</v>
      </c>
      <c r="U25" s="27">
        <v>16</v>
      </c>
      <c r="V25" s="27">
        <v>11</v>
      </c>
      <c r="W25" s="27">
        <v>202</v>
      </c>
    </row>
    <row r="26" spans="2:23" ht="20.100000000000001" customHeight="1" thickBot="1" x14ac:dyDescent="0.25">
      <c r="B26" s="4" t="s">
        <v>36</v>
      </c>
      <c r="C26" s="27">
        <v>8</v>
      </c>
      <c r="D26" s="27">
        <v>0</v>
      </c>
      <c r="E26" s="27">
        <v>1</v>
      </c>
      <c r="F26" s="27">
        <v>9</v>
      </c>
      <c r="G26" s="27">
        <v>0</v>
      </c>
      <c r="H26" s="27">
        <v>0</v>
      </c>
      <c r="I26" s="27">
        <v>0</v>
      </c>
      <c r="J26" s="27">
        <v>0</v>
      </c>
      <c r="K26" s="27">
        <v>8</v>
      </c>
      <c r="L26" s="27">
        <v>0</v>
      </c>
      <c r="M26" s="27">
        <v>1</v>
      </c>
      <c r="N26" s="27">
        <v>9</v>
      </c>
      <c r="O26" s="27">
        <v>0</v>
      </c>
      <c r="P26" s="27">
        <v>0</v>
      </c>
      <c r="Q26" s="27">
        <v>0</v>
      </c>
      <c r="R26" s="27">
        <v>0</v>
      </c>
      <c r="S26" s="27">
        <v>70</v>
      </c>
      <c r="T26" s="27">
        <v>16</v>
      </c>
      <c r="U26" s="27">
        <v>5</v>
      </c>
      <c r="V26" s="27">
        <v>2</v>
      </c>
      <c r="W26" s="27">
        <v>93</v>
      </c>
    </row>
    <row r="27" spans="2:23" ht="20.100000000000001" customHeight="1" thickBot="1" x14ac:dyDescent="0.25">
      <c r="B27" s="5" t="s">
        <v>37</v>
      </c>
      <c r="C27" s="27">
        <v>53</v>
      </c>
      <c r="D27" s="27">
        <v>0</v>
      </c>
      <c r="E27" s="27">
        <v>9</v>
      </c>
      <c r="F27" s="27">
        <v>62</v>
      </c>
      <c r="G27" s="27">
        <v>30</v>
      </c>
      <c r="H27" s="27">
        <v>0</v>
      </c>
      <c r="I27" s="27">
        <v>6</v>
      </c>
      <c r="J27" s="27">
        <v>36</v>
      </c>
      <c r="K27" s="27">
        <v>22</v>
      </c>
      <c r="L27" s="27">
        <v>0</v>
      </c>
      <c r="M27" s="27">
        <v>3</v>
      </c>
      <c r="N27" s="27">
        <v>25</v>
      </c>
      <c r="O27" s="27">
        <v>1</v>
      </c>
      <c r="P27" s="27">
        <v>0</v>
      </c>
      <c r="Q27" s="27">
        <v>0</v>
      </c>
      <c r="R27" s="27">
        <v>1</v>
      </c>
      <c r="S27" s="27">
        <v>122</v>
      </c>
      <c r="T27" s="27">
        <v>32</v>
      </c>
      <c r="U27" s="27">
        <v>27</v>
      </c>
      <c r="V27" s="27">
        <v>6</v>
      </c>
      <c r="W27" s="27">
        <v>187</v>
      </c>
    </row>
    <row r="28" spans="2:23" ht="20.100000000000001" customHeight="1" thickBot="1" x14ac:dyDescent="0.25">
      <c r="B28" s="6" t="s">
        <v>38</v>
      </c>
      <c r="C28" s="28">
        <v>6</v>
      </c>
      <c r="D28" s="28">
        <v>0</v>
      </c>
      <c r="E28" s="28">
        <v>0</v>
      </c>
      <c r="F28" s="28">
        <v>6</v>
      </c>
      <c r="G28" s="28">
        <v>1</v>
      </c>
      <c r="H28" s="28">
        <v>0</v>
      </c>
      <c r="I28" s="28">
        <v>0</v>
      </c>
      <c r="J28" s="28">
        <v>1</v>
      </c>
      <c r="K28" s="28">
        <v>5</v>
      </c>
      <c r="L28" s="28">
        <v>0</v>
      </c>
      <c r="M28" s="28">
        <v>0</v>
      </c>
      <c r="N28" s="28">
        <v>5</v>
      </c>
      <c r="O28" s="28">
        <v>0</v>
      </c>
      <c r="P28" s="28">
        <v>0</v>
      </c>
      <c r="Q28" s="28">
        <v>0</v>
      </c>
      <c r="R28" s="28">
        <v>0</v>
      </c>
      <c r="S28" s="28">
        <v>24</v>
      </c>
      <c r="T28" s="28">
        <v>3</v>
      </c>
      <c r="U28" s="28">
        <v>4</v>
      </c>
      <c r="V28" s="28">
        <v>0</v>
      </c>
      <c r="W28" s="28">
        <v>31</v>
      </c>
    </row>
    <row r="29" spans="2:23" ht="20.100000000000001" customHeight="1" thickBot="1" x14ac:dyDescent="0.25">
      <c r="B29" s="7" t="s">
        <v>39</v>
      </c>
      <c r="C29" s="9">
        <v>1887</v>
      </c>
      <c r="D29" s="9">
        <v>72</v>
      </c>
      <c r="E29" s="9">
        <v>128</v>
      </c>
      <c r="F29" s="9">
        <v>2087</v>
      </c>
      <c r="G29" s="9">
        <v>717</v>
      </c>
      <c r="H29" s="9">
        <v>7</v>
      </c>
      <c r="I29" s="9">
        <v>36</v>
      </c>
      <c r="J29" s="9">
        <v>760</v>
      </c>
      <c r="K29" s="9">
        <v>1162</v>
      </c>
      <c r="L29" s="9">
        <v>65</v>
      </c>
      <c r="M29" s="9">
        <v>91</v>
      </c>
      <c r="N29" s="9">
        <v>1318</v>
      </c>
      <c r="O29" s="9">
        <v>8</v>
      </c>
      <c r="P29" s="9">
        <v>0</v>
      </c>
      <c r="Q29" s="9">
        <v>1</v>
      </c>
      <c r="R29" s="9">
        <v>9</v>
      </c>
      <c r="S29" s="9">
        <v>3574</v>
      </c>
      <c r="T29" s="9">
        <v>603</v>
      </c>
      <c r="U29" s="9">
        <v>347</v>
      </c>
      <c r="V29" s="9">
        <v>237</v>
      </c>
      <c r="W29" s="9">
        <v>4761</v>
      </c>
    </row>
    <row r="30" spans="2:23" ht="14.25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</sheetData>
  <mergeCells count="21"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  <mergeCell ref="R10:R11"/>
    <mergeCell ref="S10:S11"/>
    <mergeCell ref="T10:U10"/>
    <mergeCell ref="V10:V11"/>
    <mergeCell ref="W10:W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3"/>
      <c r="C9" s="76" t="s">
        <v>243</v>
      </c>
      <c r="D9" s="74"/>
      <c r="E9" s="74"/>
      <c r="F9" s="74"/>
      <c r="G9" s="84"/>
      <c r="H9" s="76" t="s">
        <v>244</v>
      </c>
      <c r="I9" s="74"/>
      <c r="J9" s="74"/>
      <c r="K9" s="74"/>
      <c r="L9" s="84"/>
      <c r="M9" s="76" t="s">
        <v>53</v>
      </c>
      <c r="N9" s="74"/>
      <c r="O9" s="74"/>
      <c r="P9" s="74"/>
      <c r="Q9" s="84"/>
    </row>
    <row r="10" spans="2:17" ht="28.5" customHeight="1" x14ac:dyDescent="0.2">
      <c r="B10" s="12"/>
      <c r="C10" s="87" t="s">
        <v>130</v>
      </c>
      <c r="D10" s="87"/>
      <c r="E10" s="87" t="s">
        <v>131</v>
      </c>
      <c r="F10" s="87"/>
      <c r="G10" s="85" t="s">
        <v>53</v>
      </c>
      <c r="H10" s="87" t="s">
        <v>132</v>
      </c>
      <c r="I10" s="87"/>
      <c r="J10" s="85" t="s">
        <v>131</v>
      </c>
      <c r="K10" s="85"/>
      <c r="L10" s="85" t="s">
        <v>53</v>
      </c>
      <c r="M10" s="87" t="s">
        <v>130</v>
      </c>
      <c r="N10" s="87"/>
      <c r="O10" s="85" t="s">
        <v>131</v>
      </c>
      <c r="P10" s="85"/>
      <c r="Q10" s="85" t="s">
        <v>53</v>
      </c>
    </row>
    <row r="11" spans="2:17" ht="42" customHeight="1" thickBot="1" x14ac:dyDescent="0.25">
      <c r="B11" s="14"/>
      <c r="C11" s="23" t="s">
        <v>41</v>
      </c>
      <c r="D11" s="23" t="s">
        <v>133</v>
      </c>
      <c r="E11" s="23" t="s">
        <v>41</v>
      </c>
      <c r="F11" s="23" t="s">
        <v>133</v>
      </c>
      <c r="G11" s="86"/>
      <c r="H11" s="23" t="s">
        <v>41</v>
      </c>
      <c r="I11" s="23" t="s">
        <v>133</v>
      </c>
      <c r="J11" s="23" t="s">
        <v>41</v>
      </c>
      <c r="K11" s="23" t="s">
        <v>133</v>
      </c>
      <c r="L11" s="86"/>
      <c r="M11" s="23" t="s">
        <v>41</v>
      </c>
      <c r="N11" s="23" t="s">
        <v>133</v>
      </c>
      <c r="O11" s="23" t="s">
        <v>41</v>
      </c>
      <c r="P11" s="23" t="s">
        <v>133</v>
      </c>
      <c r="Q11" s="86"/>
    </row>
    <row r="12" spans="2:17" ht="20.100000000000001" customHeight="1" thickBot="1" x14ac:dyDescent="0.25">
      <c r="B12" s="3" t="s">
        <v>22</v>
      </c>
      <c r="C12" s="20">
        <v>30</v>
      </c>
      <c r="D12" s="20">
        <v>13</v>
      </c>
      <c r="E12" s="20">
        <v>752</v>
      </c>
      <c r="F12" s="20">
        <v>756</v>
      </c>
      <c r="G12" s="20">
        <v>1551</v>
      </c>
      <c r="H12" s="20">
        <v>0</v>
      </c>
      <c r="I12" s="20">
        <v>2</v>
      </c>
      <c r="J12" s="20">
        <v>0</v>
      </c>
      <c r="K12" s="20">
        <v>3</v>
      </c>
      <c r="L12" s="20">
        <v>5</v>
      </c>
      <c r="M12" s="20">
        <v>30</v>
      </c>
      <c r="N12" s="20">
        <v>15</v>
      </c>
      <c r="O12" s="20">
        <v>752</v>
      </c>
      <c r="P12" s="20">
        <v>759</v>
      </c>
      <c r="Q12" s="20">
        <v>1556</v>
      </c>
    </row>
    <row r="13" spans="2:17" ht="20.100000000000001" customHeight="1" thickBot="1" x14ac:dyDescent="0.25">
      <c r="B13" s="4" t="s">
        <v>23</v>
      </c>
      <c r="C13" s="21">
        <v>0</v>
      </c>
      <c r="D13" s="21">
        <v>1</v>
      </c>
      <c r="E13" s="21">
        <v>90</v>
      </c>
      <c r="F13" s="21">
        <v>30</v>
      </c>
      <c r="G13" s="21">
        <v>121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21">
        <v>90</v>
      </c>
      <c r="P13" s="21">
        <v>30</v>
      </c>
      <c r="Q13" s="21">
        <v>121</v>
      </c>
    </row>
    <row r="14" spans="2:17" ht="20.100000000000001" customHeight="1" thickBot="1" x14ac:dyDescent="0.25">
      <c r="B14" s="4" t="s">
        <v>24</v>
      </c>
      <c r="C14" s="21">
        <v>8</v>
      </c>
      <c r="D14" s="21">
        <v>1</v>
      </c>
      <c r="E14" s="21">
        <v>49</v>
      </c>
      <c r="F14" s="21">
        <v>127</v>
      </c>
      <c r="G14" s="21">
        <v>185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8</v>
      </c>
      <c r="N14" s="21">
        <v>1</v>
      </c>
      <c r="O14" s="21">
        <v>49</v>
      </c>
      <c r="P14" s="21">
        <v>127</v>
      </c>
      <c r="Q14" s="21">
        <v>185</v>
      </c>
    </row>
    <row r="15" spans="2:17" ht="20.100000000000001" customHeight="1" thickBot="1" x14ac:dyDescent="0.25">
      <c r="B15" s="4" t="s">
        <v>25</v>
      </c>
      <c r="C15" s="21">
        <v>4</v>
      </c>
      <c r="D15" s="21">
        <v>21</v>
      </c>
      <c r="E15" s="21">
        <v>52</v>
      </c>
      <c r="F15" s="21">
        <v>145</v>
      </c>
      <c r="G15" s="21">
        <v>222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4</v>
      </c>
      <c r="N15" s="21">
        <v>21</v>
      </c>
      <c r="O15" s="21">
        <v>52</v>
      </c>
      <c r="P15" s="21">
        <v>145</v>
      </c>
      <c r="Q15" s="21">
        <v>222</v>
      </c>
    </row>
    <row r="16" spans="2:17" ht="20.100000000000001" customHeight="1" thickBot="1" x14ac:dyDescent="0.25">
      <c r="B16" s="4" t="s">
        <v>26</v>
      </c>
      <c r="C16" s="21">
        <v>2</v>
      </c>
      <c r="D16" s="21">
        <v>2</v>
      </c>
      <c r="E16" s="21">
        <v>85</v>
      </c>
      <c r="F16" s="21">
        <v>87</v>
      </c>
      <c r="G16" s="21">
        <v>176</v>
      </c>
      <c r="H16" s="21">
        <v>0</v>
      </c>
      <c r="I16" s="21">
        <v>0</v>
      </c>
      <c r="J16" s="21">
        <v>0</v>
      </c>
      <c r="K16" s="21">
        <v>1</v>
      </c>
      <c r="L16" s="21">
        <v>1</v>
      </c>
      <c r="M16" s="21">
        <v>2</v>
      </c>
      <c r="N16" s="21">
        <v>2</v>
      </c>
      <c r="O16" s="21">
        <v>85</v>
      </c>
      <c r="P16" s="21">
        <v>88</v>
      </c>
      <c r="Q16" s="21">
        <v>177</v>
      </c>
    </row>
    <row r="17" spans="2:17" ht="20.100000000000001" customHeight="1" thickBot="1" x14ac:dyDescent="0.25">
      <c r="B17" s="4" t="s">
        <v>27</v>
      </c>
      <c r="C17" s="21">
        <v>1</v>
      </c>
      <c r="D17" s="21">
        <v>0</v>
      </c>
      <c r="E17" s="21">
        <v>45</v>
      </c>
      <c r="F17" s="21">
        <v>28</v>
      </c>
      <c r="G17" s="21">
        <v>74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</v>
      </c>
      <c r="N17" s="21">
        <v>0</v>
      </c>
      <c r="O17" s="21">
        <v>45</v>
      </c>
      <c r="P17" s="21">
        <v>28</v>
      </c>
      <c r="Q17" s="21">
        <v>74</v>
      </c>
    </row>
    <row r="18" spans="2:17" ht="20.100000000000001" customHeight="1" thickBot="1" x14ac:dyDescent="0.25">
      <c r="B18" s="4" t="s">
        <v>28</v>
      </c>
      <c r="C18" s="21">
        <v>5</v>
      </c>
      <c r="D18" s="21">
        <v>6</v>
      </c>
      <c r="E18" s="21">
        <v>126</v>
      </c>
      <c r="F18" s="21">
        <v>240</v>
      </c>
      <c r="G18" s="21">
        <v>377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</v>
      </c>
      <c r="N18" s="21">
        <v>6</v>
      </c>
      <c r="O18" s="21">
        <v>126</v>
      </c>
      <c r="P18" s="21">
        <v>240</v>
      </c>
      <c r="Q18" s="21">
        <v>377</v>
      </c>
    </row>
    <row r="19" spans="2:17" ht="20.100000000000001" customHeight="1" thickBot="1" x14ac:dyDescent="0.25">
      <c r="B19" s="4" t="s">
        <v>29</v>
      </c>
      <c r="C19" s="21">
        <v>3</v>
      </c>
      <c r="D19" s="21">
        <v>2</v>
      </c>
      <c r="E19" s="21">
        <v>142</v>
      </c>
      <c r="F19" s="21">
        <v>127</v>
      </c>
      <c r="G19" s="21">
        <v>274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3</v>
      </c>
      <c r="N19" s="21">
        <v>2</v>
      </c>
      <c r="O19" s="21">
        <v>142</v>
      </c>
      <c r="P19" s="21">
        <v>127</v>
      </c>
      <c r="Q19" s="21">
        <v>274</v>
      </c>
    </row>
    <row r="20" spans="2:17" ht="20.100000000000001" customHeight="1" thickBot="1" x14ac:dyDescent="0.25">
      <c r="B20" s="4" t="s">
        <v>30</v>
      </c>
      <c r="C20" s="21">
        <v>7</v>
      </c>
      <c r="D20" s="21">
        <v>0</v>
      </c>
      <c r="E20" s="21">
        <v>805</v>
      </c>
      <c r="F20" s="21">
        <v>612</v>
      </c>
      <c r="G20" s="21">
        <v>1424</v>
      </c>
      <c r="H20" s="21">
        <v>0</v>
      </c>
      <c r="I20" s="21">
        <v>0</v>
      </c>
      <c r="J20" s="21">
        <v>0</v>
      </c>
      <c r="K20" s="21">
        <v>3</v>
      </c>
      <c r="L20" s="21">
        <v>3</v>
      </c>
      <c r="M20" s="21">
        <v>7</v>
      </c>
      <c r="N20" s="21">
        <v>0</v>
      </c>
      <c r="O20" s="21">
        <v>805</v>
      </c>
      <c r="P20" s="21">
        <v>615</v>
      </c>
      <c r="Q20" s="21">
        <v>1427</v>
      </c>
    </row>
    <row r="21" spans="2:17" ht="20.100000000000001" customHeight="1" thickBot="1" x14ac:dyDescent="0.25">
      <c r="B21" s="4" t="s">
        <v>31</v>
      </c>
      <c r="C21" s="21">
        <v>5</v>
      </c>
      <c r="D21" s="21">
        <v>11</v>
      </c>
      <c r="E21" s="21">
        <v>454</v>
      </c>
      <c r="F21" s="21">
        <v>527</v>
      </c>
      <c r="G21" s="21">
        <v>997</v>
      </c>
      <c r="H21" s="21">
        <v>0</v>
      </c>
      <c r="I21" s="21">
        <v>0</v>
      </c>
      <c r="J21" s="21">
        <v>0</v>
      </c>
      <c r="K21" s="21">
        <v>4</v>
      </c>
      <c r="L21" s="21">
        <v>4</v>
      </c>
      <c r="M21" s="21">
        <v>5</v>
      </c>
      <c r="N21" s="21">
        <v>11</v>
      </c>
      <c r="O21" s="21">
        <v>454</v>
      </c>
      <c r="P21" s="21">
        <v>531</v>
      </c>
      <c r="Q21" s="21">
        <v>1001</v>
      </c>
    </row>
    <row r="22" spans="2:17" ht="20.100000000000001" customHeight="1" thickBot="1" x14ac:dyDescent="0.25">
      <c r="B22" s="4" t="s">
        <v>32</v>
      </c>
      <c r="C22" s="21">
        <v>0</v>
      </c>
      <c r="D22" s="21">
        <v>3</v>
      </c>
      <c r="E22" s="21">
        <v>11</v>
      </c>
      <c r="F22" s="21">
        <v>115</v>
      </c>
      <c r="G22" s="21">
        <v>129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3</v>
      </c>
      <c r="O22" s="21">
        <v>11</v>
      </c>
      <c r="P22" s="21">
        <v>115</v>
      </c>
      <c r="Q22" s="21">
        <v>129</v>
      </c>
    </row>
    <row r="23" spans="2:17" ht="20.100000000000001" customHeight="1" thickBot="1" x14ac:dyDescent="0.25">
      <c r="B23" s="4" t="s">
        <v>33</v>
      </c>
      <c r="C23" s="21">
        <v>0</v>
      </c>
      <c r="D23" s="21">
        <v>3</v>
      </c>
      <c r="E23" s="21">
        <v>39</v>
      </c>
      <c r="F23" s="21">
        <v>190</v>
      </c>
      <c r="G23" s="21">
        <v>232</v>
      </c>
      <c r="H23" s="21">
        <v>0</v>
      </c>
      <c r="I23" s="21">
        <v>1</v>
      </c>
      <c r="J23" s="21">
        <v>0</v>
      </c>
      <c r="K23" s="21">
        <v>2</v>
      </c>
      <c r="L23" s="21">
        <v>3</v>
      </c>
      <c r="M23" s="21">
        <v>0</v>
      </c>
      <c r="N23" s="21">
        <v>4</v>
      </c>
      <c r="O23" s="21">
        <v>39</v>
      </c>
      <c r="P23" s="21">
        <v>192</v>
      </c>
      <c r="Q23" s="21">
        <v>235</v>
      </c>
    </row>
    <row r="24" spans="2:17" ht="20.100000000000001" customHeight="1" thickBot="1" x14ac:dyDescent="0.25">
      <c r="B24" s="4" t="s">
        <v>34</v>
      </c>
      <c r="C24" s="21">
        <v>0</v>
      </c>
      <c r="D24" s="21">
        <v>26</v>
      </c>
      <c r="E24" s="21">
        <v>523</v>
      </c>
      <c r="F24" s="21">
        <v>831</v>
      </c>
      <c r="G24" s="21">
        <v>1380</v>
      </c>
      <c r="H24" s="21">
        <v>0</v>
      </c>
      <c r="I24" s="21">
        <v>1</v>
      </c>
      <c r="J24" s="21">
        <v>0</v>
      </c>
      <c r="K24" s="21">
        <v>0</v>
      </c>
      <c r="L24" s="21">
        <v>1</v>
      </c>
      <c r="M24" s="21">
        <v>0</v>
      </c>
      <c r="N24" s="21">
        <v>27</v>
      </c>
      <c r="O24" s="21">
        <v>523</v>
      </c>
      <c r="P24" s="21">
        <v>831</v>
      </c>
      <c r="Q24" s="21">
        <v>1381</v>
      </c>
    </row>
    <row r="25" spans="2:17" ht="20.100000000000001" customHeight="1" thickBot="1" x14ac:dyDescent="0.25">
      <c r="B25" s="4" t="s">
        <v>35</v>
      </c>
      <c r="C25" s="21">
        <v>4</v>
      </c>
      <c r="D25" s="21">
        <v>1</v>
      </c>
      <c r="E25" s="21">
        <v>128</v>
      </c>
      <c r="F25" s="21">
        <v>83</v>
      </c>
      <c r="G25" s="21">
        <v>216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</v>
      </c>
      <c r="N25" s="21">
        <v>1</v>
      </c>
      <c r="O25" s="21">
        <v>128</v>
      </c>
      <c r="P25" s="21">
        <v>83</v>
      </c>
      <c r="Q25" s="21">
        <v>216</v>
      </c>
    </row>
    <row r="26" spans="2:17" ht="20.100000000000001" customHeight="1" thickBot="1" x14ac:dyDescent="0.25">
      <c r="B26" s="4" t="s">
        <v>36</v>
      </c>
      <c r="C26" s="21">
        <v>0</v>
      </c>
      <c r="D26" s="21">
        <v>1</v>
      </c>
      <c r="E26" s="21">
        <v>11</v>
      </c>
      <c r="F26" s="21">
        <v>80</v>
      </c>
      <c r="G26" s="21">
        <v>92</v>
      </c>
      <c r="H26" s="21">
        <v>0</v>
      </c>
      <c r="I26" s="21">
        <v>0</v>
      </c>
      <c r="J26" s="21">
        <v>0</v>
      </c>
      <c r="K26" s="21">
        <v>1</v>
      </c>
      <c r="L26" s="21">
        <v>1</v>
      </c>
      <c r="M26" s="21">
        <v>0</v>
      </c>
      <c r="N26" s="21">
        <v>1</v>
      </c>
      <c r="O26" s="21">
        <v>11</v>
      </c>
      <c r="P26" s="21">
        <v>81</v>
      </c>
      <c r="Q26" s="21">
        <v>93</v>
      </c>
    </row>
    <row r="27" spans="2:17" ht="20.100000000000001" customHeight="1" thickBot="1" x14ac:dyDescent="0.25">
      <c r="B27" s="5" t="s">
        <v>37</v>
      </c>
      <c r="C27" s="21">
        <v>1</v>
      </c>
      <c r="D27" s="21">
        <v>1</v>
      </c>
      <c r="E27" s="21">
        <v>61</v>
      </c>
      <c r="F27" s="21">
        <v>189</v>
      </c>
      <c r="G27" s="21">
        <v>252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1</v>
      </c>
      <c r="O27" s="21">
        <v>61</v>
      </c>
      <c r="P27" s="21">
        <v>189</v>
      </c>
      <c r="Q27" s="21">
        <v>252</v>
      </c>
    </row>
    <row r="28" spans="2:17" ht="20.100000000000001" customHeight="1" thickBot="1" x14ac:dyDescent="0.25">
      <c r="B28" s="6" t="s">
        <v>38</v>
      </c>
      <c r="C28" s="22">
        <v>6</v>
      </c>
      <c r="D28" s="22">
        <v>0</v>
      </c>
      <c r="E28" s="22">
        <v>0</v>
      </c>
      <c r="F28" s="22">
        <v>20</v>
      </c>
      <c r="G28" s="22">
        <v>26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6</v>
      </c>
      <c r="N28" s="22">
        <v>0</v>
      </c>
      <c r="O28" s="22">
        <v>0</v>
      </c>
      <c r="P28" s="22">
        <v>20</v>
      </c>
      <c r="Q28" s="22">
        <v>26</v>
      </c>
    </row>
    <row r="29" spans="2:17" ht="20.100000000000001" customHeight="1" thickBot="1" x14ac:dyDescent="0.25">
      <c r="B29" s="7" t="s">
        <v>39</v>
      </c>
      <c r="C29" s="9">
        <v>76</v>
      </c>
      <c r="D29" s="9">
        <v>92</v>
      </c>
      <c r="E29" s="9">
        <v>3373</v>
      </c>
      <c r="F29" s="9">
        <v>4187</v>
      </c>
      <c r="G29" s="9">
        <v>7728</v>
      </c>
      <c r="H29" s="9">
        <v>0</v>
      </c>
      <c r="I29" s="9">
        <v>4</v>
      </c>
      <c r="J29" s="9">
        <v>0</v>
      </c>
      <c r="K29" s="9">
        <v>14</v>
      </c>
      <c r="L29" s="9">
        <v>18</v>
      </c>
      <c r="M29" s="9">
        <v>76</v>
      </c>
      <c r="N29" s="9">
        <v>96</v>
      </c>
      <c r="O29" s="9">
        <v>3373</v>
      </c>
      <c r="P29" s="9">
        <v>4201</v>
      </c>
      <c r="Q29" s="9">
        <v>7746</v>
      </c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2019-02-19T10:41:24Z</cp:lastPrinted>
  <dcterms:created xsi:type="dcterms:W3CDTF">2018-11-16T09:47:02Z</dcterms:created>
  <dcterms:modified xsi:type="dcterms:W3CDTF">2020-04-02T08:23:37Z</dcterms:modified>
</cp:coreProperties>
</file>